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75" windowWidth="18915" windowHeight="8505" activeTab="1"/>
  </bookViews>
  <sheets>
    <sheet name="Erklärung" sheetId="6" r:id="rId1"/>
    <sheet name="Berechnung" sheetId="1" r:id="rId2"/>
    <sheet name="SOA-Plot" sheetId="9" r:id="rId3"/>
    <sheet name="Power-Plot" sheetId="10" r:id="rId4"/>
  </sheets>
  <calcPr calcId="125725"/>
</workbook>
</file>

<file path=xl/calcChain.xml><?xml version="1.0" encoding="utf-8"?>
<calcChain xmlns="http://schemas.openxmlformats.org/spreadsheetml/2006/main">
  <c r="D9" i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8"/>
  <c r="F3"/>
  <c r="F2"/>
  <c r="B8"/>
  <c r="A9"/>
  <c r="B9" s="1"/>
  <c r="C8" l="1"/>
  <c r="J8"/>
  <c r="C9"/>
  <c r="A10"/>
  <c r="B10" s="1"/>
  <c r="G8" l="1"/>
  <c r="H8" s="1"/>
  <c r="F9"/>
  <c r="E9"/>
  <c r="A11"/>
  <c r="F8"/>
  <c r="E8"/>
  <c r="C10"/>
  <c r="G9"/>
  <c r="H9" s="1"/>
  <c r="J9"/>
  <c r="A12"/>
  <c r="B11"/>
  <c r="I8" l="1"/>
  <c r="E10"/>
  <c r="F10"/>
  <c r="C11"/>
  <c r="I9"/>
  <c r="G10"/>
  <c r="H10" s="1"/>
  <c r="J10"/>
  <c r="A13"/>
  <c r="B12"/>
  <c r="C12" l="1"/>
  <c r="F11"/>
  <c r="E11"/>
  <c r="I10"/>
  <c r="G11"/>
  <c r="H11" s="1"/>
  <c r="J11"/>
  <c r="A14"/>
  <c r="B13"/>
  <c r="C13" l="1"/>
  <c r="F12"/>
  <c r="E12"/>
  <c r="I11"/>
  <c r="G12"/>
  <c r="H12" s="1"/>
  <c r="J12"/>
  <c r="A15"/>
  <c r="B14"/>
  <c r="C14" l="1"/>
  <c r="F13"/>
  <c r="E13"/>
  <c r="I12"/>
  <c r="G13"/>
  <c r="H13" s="1"/>
  <c r="J13"/>
  <c r="A16"/>
  <c r="B15"/>
  <c r="C15" l="1"/>
  <c r="E14"/>
  <c r="F14"/>
  <c r="I13"/>
  <c r="G14"/>
  <c r="H14" s="1"/>
  <c r="J14"/>
  <c r="A17"/>
  <c r="B16"/>
  <c r="C16" l="1"/>
  <c r="F15"/>
  <c r="E15"/>
  <c r="I14"/>
  <c r="G15"/>
  <c r="H15" s="1"/>
  <c r="J15"/>
  <c r="A18"/>
  <c r="B17"/>
  <c r="C17" l="1"/>
  <c r="F16"/>
  <c r="E16"/>
  <c r="G16"/>
  <c r="H16" s="1"/>
  <c r="J16"/>
  <c r="I15"/>
  <c r="A19"/>
  <c r="B18"/>
  <c r="C18" l="1"/>
  <c r="F17"/>
  <c r="E17"/>
  <c r="I16"/>
  <c r="G17"/>
  <c r="H17" s="1"/>
  <c r="J17"/>
  <c r="A20"/>
  <c r="B19"/>
  <c r="C19" l="1"/>
  <c r="E18"/>
  <c r="F18"/>
  <c r="I17"/>
  <c r="G18"/>
  <c r="H18" s="1"/>
  <c r="J18"/>
  <c r="A21"/>
  <c r="B20"/>
  <c r="C20" l="1"/>
  <c r="F19"/>
  <c r="E19"/>
  <c r="G19"/>
  <c r="H19" s="1"/>
  <c r="J19"/>
  <c r="I18"/>
  <c r="A22"/>
  <c r="B21"/>
  <c r="C21" l="1"/>
  <c r="F20"/>
  <c r="E20"/>
  <c r="G20"/>
  <c r="H20" s="1"/>
  <c r="J20"/>
  <c r="I19"/>
  <c r="A23"/>
  <c r="B22"/>
  <c r="I20" l="1"/>
  <c r="F21"/>
  <c r="E21"/>
  <c r="C22"/>
  <c r="G21"/>
  <c r="H21" s="1"/>
  <c r="J21"/>
  <c r="A24"/>
  <c r="B23"/>
  <c r="C23" l="1"/>
  <c r="E22"/>
  <c r="F22"/>
  <c r="I21"/>
  <c r="G22"/>
  <c r="H22" s="1"/>
  <c r="J22"/>
  <c r="A25"/>
  <c r="B24"/>
  <c r="C24" l="1"/>
  <c r="F23"/>
  <c r="E23"/>
  <c r="G23"/>
  <c r="H23" s="1"/>
  <c r="J23"/>
  <c r="I22"/>
  <c r="A26"/>
  <c r="B25"/>
  <c r="C25" l="1"/>
  <c r="F24"/>
  <c r="E24"/>
  <c r="I23"/>
  <c r="G24"/>
  <c r="H24" s="1"/>
  <c r="J24"/>
  <c r="A27"/>
  <c r="B26"/>
  <c r="C26" l="1"/>
  <c r="F25"/>
  <c r="E25"/>
  <c r="G25"/>
  <c r="H25" s="1"/>
  <c r="J25"/>
  <c r="I24"/>
  <c r="A28"/>
  <c r="B27"/>
  <c r="C27" l="1"/>
  <c r="E26"/>
  <c r="F26"/>
  <c r="I25"/>
  <c r="G26"/>
  <c r="H26" s="1"/>
  <c r="J26"/>
  <c r="A29"/>
  <c r="B28"/>
  <c r="C28" l="1"/>
  <c r="F27"/>
  <c r="E27"/>
  <c r="G27"/>
  <c r="H27" s="1"/>
  <c r="J27"/>
  <c r="I26"/>
  <c r="A30"/>
  <c r="B29"/>
  <c r="C29" l="1"/>
  <c r="F28"/>
  <c r="E28"/>
  <c r="I27"/>
  <c r="G28"/>
  <c r="H28" s="1"/>
  <c r="J28"/>
  <c r="A31"/>
  <c r="B30"/>
  <c r="C30" l="1"/>
  <c r="F29"/>
  <c r="E29"/>
  <c r="I28"/>
  <c r="G29"/>
  <c r="H29" s="1"/>
  <c r="J29"/>
  <c r="A32"/>
  <c r="B31"/>
  <c r="C31" l="1"/>
  <c r="E30"/>
  <c r="F30"/>
  <c r="I29"/>
  <c r="G30"/>
  <c r="H30" s="1"/>
  <c r="J30"/>
  <c r="A33"/>
  <c r="B32"/>
  <c r="C32" l="1"/>
  <c r="F31"/>
  <c r="E31"/>
  <c r="G31"/>
  <c r="H31" s="1"/>
  <c r="J31"/>
  <c r="I30"/>
  <c r="A34"/>
  <c r="B33"/>
  <c r="C33" l="1"/>
  <c r="F32"/>
  <c r="E32"/>
  <c r="I31"/>
  <c r="G32"/>
  <c r="H32" s="1"/>
  <c r="J32"/>
  <c r="A35"/>
  <c r="B34"/>
  <c r="C34" l="1"/>
  <c r="F33"/>
  <c r="E33"/>
  <c r="I32"/>
  <c r="G33"/>
  <c r="H33" s="1"/>
  <c r="J33"/>
  <c r="A36"/>
  <c r="B35"/>
  <c r="C35" l="1"/>
  <c r="E34"/>
  <c r="F34"/>
  <c r="I33"/>
  <c r="G34"/>
  <c r="H34" s="1"/>
  <c r="J34"/>
  <c r="A37"/>
  <c r="B36"/>
  <c r="F35" l="1"/>
  <c r="E35"/>
  <c r="C36"/>
  <c r="I34"/>
  <c r="G35"/>
  <c r="H35" s="1"/>
  <c r="J35"/>
  <c r="A38"/>
  <c r="B37"/>
  <c r="C37" l="1"/>
  <c r="F36"/>
  <c r="E36"/>
  <c r="I35"/>
  <c r="G36"/>
  <c r="H36" s="1"/>
  <c r="J36"/>
  <c r="A39"/>
  <c r="B38"/>
  <c r="C38" l="1"/>
  <c r="F37"/>
  <c r="E37"/>
  <c r="I36"/>
  <c r="G37"/>
  <c r="H37" s="1"/>
  <c r="J37"/>
  <c r="A40"/>
  <c r="B39"/>
  <c r="C39" l="1"/>
  <c r="E38"/>
  <c r="F38"/>
  <c r="I37"/>
  <c r="G38"/>
  <c r="H38" s="1"/>
  <c r="J38"/>
  <c r="A41"/>
  <c r="B40"/>
  <c r="C40" l="1"/>
  <c r="F39"/>
  <c r="E39"/>
  <c r="I38"/>
  <c r="G39"/>
  <c r="H39" s="1"/>
  <c r="J39"/>
  <c r="A42"/>
  <c r="B41"/>
  <c r="C41" l="1"/>
  <c r="F40"/>
  <c r="E40"/>
  <c r="I39"/>
  <c r="G40"/>
  <c r="H40" s="1"/>
  <c r="J40"/>
  <c r="A43"/>
  <c r="B42"/>
  <c r="C42" l="1"/>
  <c r="F41"/>
  <c r="E41"/>
  <c r="G41"/>
  <c r="H41" s="1"/>
  <c r="J41"/>
  <c r="I40"/>
  <c r="A44"/>
  <c r="B43"/>
  <c r="C43" l="1"/>
  <c r="E42"/>
  <c r="F42"/>
  <c r="I41"/>
  <c r="G42"/>
  <c r="H42" s="1"/>
  <c r="J42"/>
  <c r="A45"/>
  <c r="B44"/>
  <c r="C44" l="1"/>
  <c r="F43"/>
  <c r="E43"/>
  <c r="I42"/>
  <c r="G43"/>
  <c r="H43" s="1"/>
  <c r="J43"/>
  <c r="A46"/>
  <c r="B45"/>
  <c r="C45" l="1"/>
  <c r="F44"/>
  <c r="E44"/>
  <c r="I43"/>
  <c r="G44"/>
  <c r="H44" s="1"/>
  <c r="J44"/>
  <c r="A47"/>
  <c r="B46"/>
  <c r="C46" l="1"/>
  <c r="F45"/>
  <c r="E45"/>
  <c r="I44"/>
  <c r="G45"/>
  <c r="H45" s="1"/>
  <c r="J45"/>
  <c r="A48"/>
  <c r="B47"/>
  <c r="C47" l="1"/>
  <c r="E46"/>
  <c r="F46"/>
  <c r="I45"/>
  <c r="G46"/>
  <c r="H46" s="1"/>
  <c r="J46"/>
  <c r="A49"/>
  <c r="B48"/>
  <c r="C48" l="1"/>
  <c r="F47"/>
  <c r="E47"/>
  <c r="I46"/>
  <c r="G47"/>
  <c r="H47" s="1"/>
  <c r="J47"/>
  <c r="A50"/>
  <c r="B49"/>
  <c r="C49" l="1"/>
  <c r="F48"/>
  <c r="E48"/>
  <c r="I47"/>
  <c r="G48"/>
  <c r="H48" s="1"/>
  <c r="J48"/>
  <c r="A51"/>
  <c r="B50"/>
  <c r="C50" l="1"/>
  <c r="F49"/>
  <c r="E49"/>
  <c r="I48"/>
  <c r="G49"/>
  <c r="H49" s="1"/>
  <c r="J49"/>
  <c r="A52"/>
  <c r="B51"/>
  <c r="C51" l="1"/>
  <c r="E50"/>
  <c r="F50"/>
  <c r="G50"/>
  <c r="H50" s="1"/>
  <c r="J50"/>
  <c r="I49"/>
  <c r="A53"/>
  <c r="B52"/>
  <c r="C52" l="1"/>
  <c r="F51"/>
  <c r="E51"/>
  <c r="G51"/>
  <c r="H51" s="1"/>
  <c r="J51"/>
  <c r="I50"/>
  <c r="A54"/>
  <c r="B53"/>
  <c r="C53" l="1"/>
  <c r="F52"/>
  <c r="E52"/>
  <c r="I51"/>
  <c r="G52"/>
  <c r="H52" s="1"/>
  <c r="J52"/>
  <c r="A55"/>
  <c r="B54"/>
  <c r="C54" l="1"/>
  <c r="F53"/>
  <c r="E53"/>
  <c r="I52"/>
  <c r="G53"/>
  <c r="H53" s="1"/>
  <c r="J53"/>
  <c r="A56"/>
  <c r="B55"/>
  <c r="C55" l="1"/>
  <c r="E54"/>
  <c r="F54"/>
  <c r="I53"/>
  <c r="G54"/>
  <c r="H54" s="1"/>
  <c r="J54"/>
  <c r="A57"/>
  <c r="B56"/>
  <c r="C56" l="1"/>
  <c r="F55"/>
  <c r="E55"/>
  <c r="I54"/>
  <c r="G55"/>
  <c r="H55" s="1"/>
  <c r="J55"/>
  <c r="A58"/>
  <c r="B57"/>
  <c r="C57" l="1"/>
  <c r="F56"/>
  <c r="E56"/>
  <c r="I55"/>
  <c r="G56"/>
  <c r="H56" s="1"/>
  <c r="J56"/>
  <c r="A59"/>
  <c r="B58"/>
  <c r="C58" l="1"/>
  <c r="F57"/>
  <c r="E57"/>
  <c r="G57"/>
  <c r="H57" s="1"/>
  <c r="J57"/>
  <c r="I56"/>
  <c r="A60"/>
  <c r="B59"/>
  <c r="C59" l="1"/>
  <c r="E58"/>
  <c r="F58"/>
  <c r="I57"/>
  <c r="G58"/>
  <c r="H58" s="1"/>
  <c r="J58"/>
  <c r="A61"/>
  <c r="B60"/>
  <c r="C60" l="1"/>
  <c r="F59"/>
  <c r="E59"/>
  <c r="I58"/>
  <c r="G59"/>
  <c r="H59" s="1"/>
  <c r="J59"/>
  <c r="A62"/>
  <c r="B61"/>
  <c r="C61" l="1"/>
  <c r="F60"/>
  <c r="E60"/>
  <c r="I59"/>
  <c r="G60"/>
  <c r="H60" s="1"/>
  <c r="J60"/>
  <c r="A63"/>
  <c r="B62"/>
  <c r="C62" l="1"/>
  <c r="F61"/>
  <c r="E61"/>
  <c r="G61"/>
  <c r="H61" s="1"/>
  <c r="J61"/>
  <c r="I60"/>
  <c r="A64"/>
  <c r="B63"/>
  <c r="C63" l="1"/>
  <c r="E62"/>
  <c r="F62"/>
  <c r="I61"/>
  <c r="G62"/>
  <c r="H62" s="1"/>
  <c r="J62"/>
  <c r="A65"/>
  <c r="B64"/>
  <c r="C64" l="1"/>
  <c r="F63"/>
  <c r="E63"/>
  <c r="I62"/>
  <c r="G63"/>
  <c r="H63" s="1"/>
  <c r="J63"/>
  <c r="A66"/>
  <c r="B65"/>
  <c r="C65" l="1"/>
  <c r="F64"/>
  <c r="E64"/>
  <c r="I63"/>
  <c r="G64"/>
  <c r="H64" s="1"/>
  <c r="J64"/>
  <c r="A67"/>
  <c r="B66"/>
  <c r="F65" l="1"/>
  <c r="E65"/>
  <c r="C66"/>
  <c r="G65"/>
  <c r="H65" s="1"/>
  <c r="J65"/>
  <c r="I64"/>
  <c r="A68"/>
  <c r="B67"/>
  <c r="C67" l="1"/>
  <c r="E66"/>
  <c r="F66"/>
  <c r="I65"/>
  <c r="G66"/>
  <c r="H66" s="1"/>
  <c r="J66"/>
  <c r="A69"/>
  <c r="B68"/>
  <c r="C68" l="1"/>
  <c r="F67"/>
  <c r="E67"/>
  <c r="I66"/>
  <c r="G67"/>
  <c r="H67" s="1"/>
  <c r="J67"/>
  <c r="A70"/>
  <c r="B69"/>
  <c r="C69" l="1"/>
  <c r="F68"/>
  <c r="E68"/>
  <c r="I67"/>
  <c r="G68"/>
  <c r="H68" s="1"/>
  <c r="J68"/>
  <c r="A71"/>
  <c r="B70"/>
  <c r="C70" l="1"/>
  <c r="F69"/>
  <c r="E69"/>
  <c r="G69"/>
  <c r="H69" s="1"/>
  <c r="J69"/>
  <c r="I68"/>
  <c r="A72"/>
  <c r="B71"/>
  <c r="C71" l="1"/>
  <c r="E70"/>
  <c r="F70"/>
  <c r="I69"/>
  <c r="G70"/>
  <c r="H70" s="1"/>
  <c r="J70"/>
  <c r="A73"/>
  <c r="B72"/>
  <c r="C72" l="1"/>
  <c r="F71"/>
  <c r="E71"/>
  <c r="I70"/>
  <c r="G71"/>
  <c r="H71" s="1"/>
  <c r="J71"/>
  <c r="A74"/>
  <c r="B73"/>
  <c r="C73" l="1"/>
  <c r="F72"/>
  <c r="E72"/>
  <c r="I71"/>
  <c r="G72"/>
  <c r="H72" s="1"/>
  <c r="J72"/>
  <c r="A75"/>
  <c r="B74"/>
  <c r="C74" l="1"/>
  <c r="F73"/>
  <c r="E73"/>
  <c r="G73"/>
  <c r="H73" s="1"/>
  <c r="J73"/>
  <c r="I72"/>
  <c r="A76"/>
  <c r="B75"/>
  <c r="C75" l="1"/>
  <c r="E74"/>
  <c r="F74"/>
  <c r="I73"/>
  <c r="G74"/>
  <c r="H74" s="1"/>
  <c r="J74"/>
  <c r="A77"/>
  <c r="B76"/>
  <c r="C76" l="1"/>
  <c r="F75"/>
  <c r="E75"/>
  <c r="I74"/>
  <c r="G75"/>
  <c r="H75" s="1"/>
  <c r="J75"/>
  <c r="A78"/>
  <c r="B77"/>
  <c r="F76" l="1"/>
  <c r="E76"/>
  <c r="C77"/>
  <c r="I75"/>
  <c r="G76"/>
  <c r="H76" s="1"/>
  <c r="J76"/>
  <c r="A79"/>
  <c r="B78"/>
  <c r="C78" l="1"/>
  <c r="F77"/>
  <c r="E77"/>
  <c r="G77"/>
  <c r="H77" s="1"/>
  <c r="J77"/>
  <c r="I76"/>
  <c r="A80"/>
  <c r="B79"/>
  <c r="E78" l="1"/>
  <c r="F78"/>
  <c r="C79"/>
  <c r="I77"/>
  <c r="G78"/>
  <c r="H78" s="1"/>
  <c r="J78"/>
  <c r="A81"/>
  <c r="B80"/>
  <c r="C80" l="1"/>
  <c r="F79"/>
  <c r="E79"/>
  <c r="I78"/>
  <c r="G79"/>
  <c r="H79" s="1"/>
  <c r="J79"/>
  <c r="A82"/>
  <c r="B81"/>
  <c r="C81" l="1"/>
  <c r="F80"/>
  <c r="E80"/>
  <c r="I79"/>
  <c r="G80"/>
  <c r="H80" s="1"/>
  <c r="J80"/>
  <c r="A83"/>
  <c r="B82"/>
  <c r="C82" l="1"/>
  <c r="F81"/>
  <c r="E81"/>
  <c r="I80"/>
  <c r="G81"/>
  <c r="H81" s="1"/>
  <c r="J81"/>
  <c r="A84"/>
  <c r="B83"/>
  <c r="C83" l="1"/>
  <c r="E82"/>
  <c r="F82"/>
  <c r="I81"/>
  <c r="G82"/>
  <c r="H82" s="1"/>
  <c r="J82"/>
  <c r="A85"/>
  <c r="B84"/>
  <c r="C84" l="1"/>
  <c r="F83"/>
  <c r="E83"/>
  <c r="I82"/>
  <c r="G83"/>
  <c r="H83" s="1"/>
  <c r="J83"/>
  <c r="A86"/>
  <c r="B85"/>
  <c r="F84" l="1"/>
  <c r="E84"/>
  <c r="C85"/>
  <c r="I83"/>
  <c r="G84"/>
  <c r="H84" s="1"/>
  <c r="J84"/>
  <c r="A87"/>
  <c r="B86"/>
  <c r="C86" l="1"/>
  <c r="F85"/>
  <c r="E85"/>
  <c r="G85"/>
  <c r="H85" s="1"/>
  <c r="J85"/>
  <c r="I84"/>
  <c r="A88"/>
  <c r="B87"/>
  <c r="C87" l="1"/>
  <c r="E86"/>
  <c r="F86"/>
  <c r="I85"/>
  <c r="G86"/>
  <c r="H86" s="1"/>
  <c r="J86"/>
  <c r="A89"/>
  <c r="B88"/>
  <c r="F87" l="1"/>
  <c r="E87"/>
  <c r="C88"/>
  <c r="G87"/>
  <c r="H87" s="1"/>
  <c r="J87"/>
  <c r="I86"/>
  <c r="A90"/>
  <c r="B89"/>
  <c r="C89" l="1"/>
  <c r="F88"/>
  <c r="E88"/>
  <c r="I87"/>
  <c r="G88"/>
  <c r="H88" s="1"/>
  <c r="J88"/>
  <c r="A91"/>
  <c r="B90"/>
  <c r="C90" l="1"/>
  <c r="F89"/>
  <c r="E89"/>
  <c r="G89"/>
  <c r="H89" s="1"/>
  <c r="J89"/>
  <c r="I88"/>
  <c r="A92"/>
  <c r="B91"/>
  <c r="C91" l="1"/>
  <c r="E90"/>
  <c r="F90"/>
  <c r="I89"/>
  <c r="G90"/>
  <c r="H90" s="1"/>
  <c r="J90"/>
  <c r="A93"/>
  <c r="B92"/>
  <c r="C92" l="1"/>
  <c r="F91"/>
  <c r="E91"/>
  <c r="I90"/>
  <c r="G91"/>
  <c r="H91" s="1"/>
  <c r="J91"/>
  <c r="A94"/>
  <c r="B93"/>
  <c r="C93" l="1"/>
  <c r="F92"/>
  <c r="E92"/>
  <c r="I91"/>
  <c r="G92"/>
  <c r="H92" s="1"/>
  <c r="J92"/>
  <c r="A95"/>
  <c r="B94"/>
  <c r="C94" l="1"/>
  <c r="F93"/>
  <c r="E93"/>
  <c r="G93"/>
  <c r="H93" s="1"/>
  <c r="J93"/>
  <c r="I92"/>
  <c r="A96"/>
  <c r="B95"/>
  <c r="E94" l="1"/>
  <c r="F94"/>
  <c r="C95"/>
  <c r="I93"/>
  <c r="G94"/>
  <c r="H94" s="1"/>
  <c r="J94"/>
  <c r="A97"/>
  <c r="B96"/>
  <c r="C96" l="1"/>
  <c r="F95"/>
  <c r="E95"/>
  <c r="I94"/>
  <c r="G95"/>
  <c r="H95" s="1"/>
  <c r="J95"/>
  <c r="A98"/>
  <c r="B97"/>
  <c r="C97" l="1"/>
  <c r="F96"/>
  <c r="E96"/>
  <c r="I95"/>
  <c r="G96"/>
  <c r="H96" s="1"/>
  <c r="J96"/>
  <c r="A99"/>
  <c r="B98"/>
  <c r="C98" l="1"/>
  <c r="F97"/>
  <c r="E97"/>
  <c r="I96"/>
  <c r="G97"/>
  <c r="H97" s="1"/>
  <c r="J97"/>
  <c r="A100"/>
  <c r="B99"/>
  <c r="C99" l="1"/>
  <c r="E98"/>
  <c r="F98"/>
  <c r="G98"/>
  <c r="H98" s="1"/>
  <c r="J98"/>
  <c r="I97"/>
  <c r="A101"/>
  <c r="B100"/>
  <c r="F99" l="1"/>
  <c r="E99"/>
  <c r="C100"/>
  <c r="G99"/>
  <c r="H99" s="1"/>
  <c r="J99"/>
  <c r="I98"/>
  <c r="A102"/>
  <c r="B101"/>
  <c r="F100" l="1"/>
  <c r="E100"/>
  <c r="C101"/>
  <c r="G100"/>
  <c r="H100" s="1"/>
  <c r="J100"/>
  <c r="I99"/>
  <c r="A103"/>
  <c r="B102"/>
  <c r="C102" l="1"/>
  <c r="F101"/>
  <c r="E101"/>
  <c r="I100"/>
  <c r="G101"/>
  <c r="H101" s="1"/>
  <c r="J101"/>
  <c r="A104"/>
  <c r="B103"/>
  <c r="C103" l="1"/>
  <c r="E102"/>
  <c r="F102"/>
  <c r="G102"/>
  <c r="H102" s="1"/>
  <c r="J102"/>
  <c r="I101"/>
  <c r="A105"/>
  <c r="B104"/>
  <c r="C104" l="1"/>
  <c r="F103"/>
  <c r="E103"/>
  <c r="G103"/>
  <c r="H103" s="1"/>
  <c r="J103"/>
  <c r="I102"/>
  <c r="A106"/>
  <c r="B105"/>
  <c r="F104" l="1"/>
  <c r="E104"/>
  <c r="C105"/>
  <c r="G104"/>
  <c r="H104" s="1"/>
  <c r="J104"/>
  <c r="I103"/>
  <c r="A107"/>
  <c r="B106"/>
  <c r="C106" l="1"/>
  <c r="F105"/>
  <c r="E105"/>
  <c r="I104"/>
  <c r="G105"/>
  <c r="H105" s="1"/>
  <c r="J105"/>
  <c r="A108"/>
  <c r="B108" s="1"/>
  <c r="B107"/>
  <c r="C107" l="1"/>
  <c r="E106"/>
  <c r="F106"/>
  <c r="C108"/>
  <c r="G106"/>
  <c r="H106" s="1"/>
  <c r="J106"/>
  <c r="I105"/>
  <c r="F108" l="1"/>
  <c r="E108"/>
  <c r="I3" s="1"/>
  <c r="F107"/>
  <c r="E107"/>
  <c r="G107"/>
  <c r="H107" s="1"/>
  <c r="J107"/>
  <c r="G108"/>
  <c r="H108" s="1"/>
  <c r="J108"/>
  <c r="I106"/>
  <c r="I2" l="1"/>
  <c r="I108"/>
  <c r="I107"/>
  <c r="I1" l="1"/>
</calcChain>
</file>

<file path=xl/sharedStrings.xml><?xml version="1.0" encoding="utf-8"?>
<sst xmlns="http://schemas.openxmlformats.org/spreadsheetml/2006/main" count="30" uniqueCount="29">
  <si>
    <t>Belastungsschritt</t>
  </si>
  <si>
    <t>Schrittvektor</t>
  </si>
  <si>
    <t>Aussteuerung</t>
  </si>
  <si>
    <t>U_L</t>
  </si>
  <si>
    <t>Phase</t>
  </si>
  <si>
    <t>I_L</t>
  </si>
  <si>
    <t>U_CE</t>
  </si>
  <si>
    <t>I_C_trans</t>
  </si>
  <si>
    <t>P_trans</t>
  </si>
  <si>
    <t>P_trans (Mittel)</t>
  </si>
  <si>
    <t>P_netz</t>
  </si>
  <si>
    <t>P_netz (Mittel)</t>
  </si>
  <si>
    <t>SOA_U</t>
  </si>
  <si>
    <t>SOA_I</t>
  </si>
  <si>
    <t>P_L (abs)</t>
  </si>
  <si>
    <t>P_L (Mittel)</t>
  </si>
  <si>
    <t>U_rail</t>
  </si>
  <si>
    <t>n</t>
  </si>
  <si>
    <t>I_C_ges (nur NPN)</t>
  </si>
  <si>
    <t>N</t>
  </si>
  <si>
    <t>Typ NPN</t>
  </si>
  <si>
    <t>Typ PNP</t>
  </si>
  <si>
    <t>€npn</t>
  </si>
  <si>
    <t>€pnp</t>
  </si>
  <si>
    <t>€ges</t>
  </si>
  <si>
    <t>I_max</t>
  </si>
  <si>
    <t>6A</t>
  </si>
  <si>
    <t>MJ21196</t>
  </si>
  <si>
    <t>MJ21195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</si>
</sst>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v>SOA_max</c:v>
          </c:tx>
          <c:marker>
            <c:symbol val="none"/>
          </c:marker>
          <c:xVal>
            <c:numRef>
              <c:f>Berechnung!$L$7:$L$11</c:f>
              <c:numCache>
                <c:formatCode>General</c:formatCode>
                <c:ptCount val="5"/>
                <c:pt idx="0">
                  <c:v>1</c:v>
                </c:pt>
                <c:pt idx="1">
                  <c:v>14</c:v>
                </c:pt>
                <c:pt idx="2">
                  <c:v>80</c:v>
                </c:pt>
                <c:pt idx="3">
                  <c:v>250</c:v>
                </c:pt>
                <c:pt idx="4">
                  <c:v>250</c:v>
                </c:pt>
              </c:numCache>
            </c:numRef>
          </c:xVal>
          <c:yVal>
            <c:numRef>
              <c:f>Berechnung!$M$7:$M$11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3</c:v>
                </c:pt>
                <c:pt idx="3">
                  <c:v>0.6</c:v>
                </c:pt>
                <c:pt idx="4">
                  <c:v>0.1</c:v>
                </c:pt>
              </c:numCache>
            </c:numRef>
          </c:yVal>
        </c:ser>
        <c:ser>
          <c:idx val="1"/>
          <c:order val="1"/>
          <c:tx>
            <c:v>Belastung</c:v>
          </c:tx>
          <c:marker>
            <c:symbol val="none"/>
          </c:marker>
          <c:xVal>
            <c:numRef>
              <c:f>Berechnung!$F$8:$F$108</c:f>
              <c:numCache>
                <c:formatCode>General</c:formatCode>
                <c:ptCount val="101"/>
                <c:pt idx="0">
                  <c:v>50</c:v>
                </c:pt>
                <c:pt idx="1">
                  <c:v>46.891869283298988</c:v>
                </c:pt>
                <c:pt idx="2">
                  <c:v>43.796004938566938</c:v>
                </c:pt>
                <c:pt idx="3">
                  <c:v>40.724624928006634</c:v>
                </c:pt>
                <c:pt idx="4">
                  <c:v>37.689850585339684</c:v>
                </c:pt>
                <c:pt idx="5">
                  <c:v>34.703658778440101</c:v>
                </c:pt>
                <c:pt idx="6">
                  <c:v>31.777834642108441</c:v>
                </c:pt>
                <c:pt idx="7">
                  <c:v>28.923925067528902</c:v>
                </c:pt>
                <c:pt idx="8">
                  <c:v>26.153193131965093</c:v>
                </c:pt>
                <c:pt idx="9">
                  <c:v>23.476573648539667</c:v>
                </c:pt>
                <c:pt idx="10">
                  <c:v>20.904630011522581</c:v>
                </c:pt>
                <c:pt idx="11">
                  <c:v>18.447512507439857</c:v>
                </c:pt>
                <c:pt idx="12">
                  <c:v>16.114918256529911</c:v>
                </c:pt>
                <c:pt idx="13">
                  <c:v>13.916052942640128</c:v>
                </c:pt>
                <c:pt idx="14">
                  <c:v>11.859594482598432</c:v>
                </c:pt>
                <c:pt idx="15">
                  <c:v>9.9536587784401007</c:v>
                </c:pt>
                <c:pt idx="16">
                  <c:v>8.2057676876502512</c:v>
                </c:pt>
                <c:pt idx="17">
                  <c:v>6.6228193378287443</c:v>
                </c:pt>
                <c:pt idx="18">
                  <c:v>5.2110609029320329</c:v>
                </c:pt>
                <c:pt idx="19">
                  <c:v>3.9760639485315536</c:v>
                </c:pt>
                <c:pt idx="20">
                  <c:v>2.9227024433899018</c:v>
                </c:pt>
                <c:pt idx="21">
                  <c:v>2.0551335241327635</c:v>
                </c:pt>
                <c:pt idx="22">
                  <c:v>1.3767810889299099</c:v>
                </c:pt>
                <c:pt idx="23">
                  <c:v>0.89032228493334742</c:v>
                </c:pt>
                <c:pt idx="24">
                  <c:v>0.59767694280056105</c:v>
                </c:pt>
                <c:pt idx="25">
                  <c:v>0.5</c:v>
                </c:pt>
                <c:pt idx="26">
                  <c:v>0.59767694280056105</c:v>
                </c:pt>
                <c:pt idx="27">
                  <c:v>0.89032228493334742</c:v>
                </c:pt>
                <c:pt idx="28">
                  <c:v>1.376781088929917</c:v>
                </c:pt>
                <c:pt idx="29">
                  <c:v>2.0551335241327635</c:v>
                </c:pt>
                <c:pt idx="30">
                  <c:v>2.9227024433899018</c:v>
                </c:pt>
                <c:pt idx="31">
                  <c:v>3.9760639485315608</c:v>
                </c:pt>
                <c:pt idx="32">
                  <c:v>5.2110609029320329</c:v>
                </c:pt>
                <c:pt idx="33">
                  <c:v>6.6228193378287585</c:v>
                </c:pt>
                <c:pt idx="34">
                  <c:v>8.2057676876502583</c:v>
                </c:pt>
                <c:pt idx="35">
                  <c:v>9.9536587784401007</c:v>
                </c:pt>
                <c:pt idx="36">
                  <c:v>11.859594482598432</c:v>
                </c:pt>
                <c:pt idx="37">
                  <c:v>13.916052942640135</c:v>
                </c:pt>
                <c:pt idx="38">
                  <c:v>16.114918256529918</c:v>
                </c:pt>
                <c:pt idx="39">
                  <c:v>18.447512507439868</c:v>
                </c:pt>
                <c:pt idx="40">
                  <c:v>20.904630011522574</c:v>
                </c:pt>
                <c:pt idx="41">
                  <c:v>23.476573648539667</c:v>
                </c:pt>
                <c:pt idx="42">
                  <c:v>26.153193131965097</c:v>
                </c:pt>
                <c:pt idx="43">
                  <c:v>28.923925067528913</c:v>
                </c:pt>
                <c:pt idx="44">
                  <c:v>31.777834642108452</c:v>
                </c:pt>
                <c:pt idx="45">
                  <c:v>34.703658778440115</c:v>
                </c:pt>
                <c:pt idx="46">
                  <c:v>37.689850585339684</c:v>
                </c:pt>
                <c:pt idx="47">
                  <c:v>40.724624928006634</c:v>
                </c:pt>
                <c:pt idx="48">
                  <c:v>43.796004938566945</c:v>
                </c:pt>
                <c:pt idx="49">
                  <c:v>46.891869283299002</c:v>
                </c:pt>
                <c:pt idx="50">
                  <c:v>50.000000000000014</c:v>
                </c:pt>
                <c:pt idx="51">
                  <c:v>53.108130716701012</c:v>
                </c:pt>
                <c:pt idx="52">
                  <c:v>56.203995061433062</c:v>
                </c:pt>
                <c:pt idx="53">
                  <c:v>59.275375071993373</c:v>
                </c:pt>
                <c:pt idx="54">
                  <c:v>62.310149414660323</c:v>
                </c:pt>
                <c:pt idx="55">
                  <c:v>65.296341221559913</c:v>
                </c:pt>
                <c:pt idx="56">
                  <c:v>68.222165357891583</c:v>
                </c:pt>
                <c:pt idx="57">
                  <c:v>71.076074932471101</c:v>
                </c:pt>
                <c:pt idx="58">
                  <c:v>73.846806868034918</c:v>
                </c:pt>
                <c:pt idx="59">
                  <c:v>76.523426351460344</c:v>
                </c:pt>
                <c:pt idx="60">
                  <c:v>79.09536998847743</c:v>
                </c:pt>
                <c:pt idx="61">
                  <c:v>81.552487492560147</c:v>
                </c:pt>
                <c:pt idx="62">
                  <c:v>83.885081743470096</c:v>
                </c:pt>
                <c:pt idx="63">
                  <c:v>86.083947057359865</c:v>
                </c:pt>
                <c:pt idx="64">
                  <c:v>88.140405517401575</c:v>
                </c:pt>
                <c:pt idx="65">
                  <c:v>90.046341221559885</c:v>
                </c:pt>
                <c:pt idx="66">
                  <c:v>91.794232312349749</c:v>
                </c:pt>
                <c:pt idx="67">
                  <c:v>93.377180662171241</c:v>
                </c:pt>
                <c:pt idx="68">
                  <c:v>94.788939097067981</c:v>
                </c:pt>
                <c:pt idx="69">
                  <c:v>96.023936051468439</c:v>
                </c:pt>
                <c:pt idx="70">
                  <c:v>97.077297556610091</c:v>
                </c:pt>
                <c:pt idx="71">
                  <c:v>97.944866475867244</c:v>
                </c:pt>
                <c:pt idx="72">
                  <c:v>98.623218911070097</c:v>
                </c:pt>
                <c:pt idx="73">
                  <c:v>99.109677715066653</c:v>
                </c:pt>
                <c:pt idx="74">
                  <c:v>99.402323057199439</c:v>
                </c:pt>
                <c:pt idx="75">
                  <c:v>99.5</c:v>
                </c:pt>
                <c:pt idx="76">
                  <c:v>99.402323057199439</c:v>
                </c:pt>
                <c:pt idx="77">
                  <c:v>99.109677715066653</c:v>
                </c:pt>
                <c:pt idx="78">
                  <c:v>98.623218911070083</c:v>
                </c:pt>
                <c:pt idx="79">
                  <c:v>97.944866475867229</c:v>
                </c:pt>
                <c:pt idx="80">
                  <c:v>97.077297556610105</c:v>
                </c:pt>
                <c:pt idx="81">
                  <c:v>96.023936051468439</c:v>
                </c:pt>
                <c:pt idx="82">
                  <c:v>94.788939097067967</c:v>
                </c:pt>
                <c:pt idx="83">
                  <c:v>93.377180662171241</c:v>
                </c:pt>
                <c:pt idx="84">
                  <c:v>91.794232312349749</c:v>
                </c:pt>
                <c:pt idx="85">
                  <c:v>90.046341221559885</c:v>
                </c:pt>
                <c:pt idx="86">
                  <c:v>88.140405517401547</c:v>
                </c:pt>
                <c:pt idx="87">
                  <c:v>86.083947057359865</c:v>
                </c:pt>
                <c:pt idx="88">
                  <c:v>83.885081743470067</c:v>
                </c:pt>
                <c:pt idx="89">
                  <c:v>81.552487492560132</c:v>
                </c:pt>
                <c:pt idx="90">
                  <c:v>79.095369988477387</c:v>
                </c:pt>
                <c:pt idx="91">
                  <c:v>76.523426351460316</c:v>
                </c:pt>
                <c:pt idx="92">
                  <c:v>73.846806868034903</c:v>
                </c:pt>
                <c:pt idx="93">
                  <c:v>71.076074932471073</c:v>
                </c:pt>
                <c:pt idx="94">
                  <c:v>68.222165357891555</c:v>
                </c:pt>
                <c:pt idx="95">
                  <c:v>65.296341221559871</c:v>
                </c:pt>
                <c:pt idx="96">
                  <c:v>62.310149414660302</c:v>
                </c:pt>
                <c:pt idx="97">
                  <c:v>59.275375071993373</c:v>
                </c:pt>
                <c:pt idx="98">
                  <c:v>56.203995061433034</c:v>
                </c:pt>
                <c:pt idx="99">
                  <c:v>53.108130716701005</c:v>
                </c:pt>
                <c:pt idx="100">
                  <c:v>49.999999999999972</c:v>
                </c:pt>
              </c:numCache>
            </c:numRef>
          </c:xVal>
          <c:yVal>
            <c:numRef>
              <c:f>Berechnung!$H$8:$H$108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0.27910752496581942</c:v>
                </c:pt>
                <c:pt idx="13">
                  <c:v>0.59201984153250498</c:v>
                </c:pt>
                <c:pt idx="14">
                  <c:v>0.90259572625280049</c:v>
                </c:pt>
                <c:pt idx="15">
                  <c:v>1.2096094779983393</c:v>
                </c:pt>
                <c:pt idx="16">
                  <c:v>1.5118494537522229</c:v>
                </c:pt>
                <c:pt idx="17">
                  <c:v>1.8081228504104623</c:v>
                </c:pt>
                <c:pt idx="18">
                  <c:v>2.0972604122308858</c:v>
                </c:pt>
                <c:pt idx="19">
                  <c:v>2.3781210453513766</c:v>
                </c:pt>
                <c:pt idx="20">
                  <c:v>2.6495963211660247</c:v>
                </c:pt>
                <c:pt idx="21">
                  <c:v>2.9106148507864469</c:v>
                </c:pt>
                <c:pt idx="22">
                  <c:v>3.1601465133242552</c:v>
                </c:pt>
                <c:pt idx="23">
                  <c:v>3.3972065213075826</c:v>
                </c:pt>
                <c:pt idx="24">
                  <c:v>3.6208593071873381</c:v>
                </c:pt>
                <c:pt idx="25">
                  <c:v>3.8302222155948904</c:v>
                </c:pt>
                <c:pt idx="26">
                  <c:v>4.0244689867795707</c:v>
                </c:pt>
                <c:pt idx="27">
                  <c:v>4.2028330174784214</c:v>
                </c:pt>
                <c:pt idx="28">
                  <c:v>4.3646103863490486</c:v>
                </c:pt>
                <c:pt idx="29">
                  <c:v>4.5091626320255696</c:v>
                </c:pt>
                <c:pt idx="30">
                  <c:v>4.6359192728339371</c:v>
                </c:pt>
                <c:pt idx="31">
                  <c:v>4.7443800582224824</c:v>
                </c:pt>
                <c:pt idx="32">
                  <c:v>4.8341169430222974</c:v>
                </c:pt>
                <c:pt idx="33">
                  <c:v>4.9047757767459581</c:v>
                </c:pt>
                <c:pt idx="34">
                  <c:v>4.9560777012577093</c:v>
                </c:pt>
                <c:pt idx="35">
                  <c:v>4.9878202512991212</c:v>
                </c:pt>
                <c:pt idx="36">
                  <c:v>4.9998781535269741</c:v>
                </c:pt>
                <c:pt idx="37">
                  <c:v>4.9922038209099053</c:v>
                </c:pt>
                <c:pt idx="38">
                  <c:v>4.9648275405326849</c:v>
                </c:pt>
                <c:pt idx="39">
                  <c:v>4.9178573540669293</c:v>
                </c:pt>
                <c:pt idx="40">
                  <c:v>4.8514786313799823</c:v>
                </c:pt>
                <c:pt idx="41">
                  <c:v>4.7659533389647351</c:v>
                </c:pt>
                <c:pt idx="42">
                  <c:v>4.6616190060775606</c:v>
                </c:pt>
                <c:pt idx="43">
                  <c:v>4.5388873926645426</c:v>
                </c:pt>
                <c:pt idx="44">
                  <c:v>4.3982428643330822</c:v>
                </c:pt>
                <c:pt idx="45">
                  <c:v>4.2402404807821297</c:v>
                </c:pt>
                <c:pt idx="46">
                  <c:v>4.0655038052351378</c:v>
                </c:pt>
                <c:pt idx="47">
                  <c:v>3.8747224435208985</c:v>
                </c:pt>
                <c:pt idx="48">
                  <c:v>3.6686493225143817</c:v>
                </c:pt>
                <c:pt idx="49">
                  <c:v>3.4480977186783481</c:v>
                </c:pt>
                <c:pt idx="50">
                  <c:v>3.2139380484326954</c:v>
                </c:pt>
                <c:pt idx="51">
                  <c:v>2.9670944330185072</c:v>
                </c:pt>
                <c:pt idx="52">
                  <c:v>2.7085410514136989</c:v>
                </c:pt>
                <c:pt idx="53">
                  <c:v>2.4392982956936633</c:v>
                </c:pt>
                <c:pt idx="54">
                  <c:v>2.1604287440099106</c:v>
                </c:pt>
                <c:pt idx="55">
                  <c:v>1.8730329670795589</c:v>
                </c:pt>
                <c:pt idx="56">
                  <c:v>1.578245184735511</c:v>
                </c:pt>
                <c:pt idx="57">
                  <c:v>1.2772287896789527</c:v>
                </c:pt>
                <c:pt idx="58">
                  <c:v>0.97117175609985962</c:v>
                </c:pt>
                <c:pt idx="59">
                  <c:v>0.66128195128561151</c:v>
                </c:pt>
                <c:pt idx="60">
                  <c:v>0.34878236872062535</c:v>
                </c:pt>
                <c:pt idx="61">
                  <c:v>3.4906301489806203E-2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axId val="117363840"/>
        <c:axId val="117365376"/>
      </c:scatterChart>
      <c:valAx>
        <c:axId val="117363840"/>
        <c:scaling>
          <c:logBase val="10"/>
          <c:orientation val="minMax"/>
          <c:max val="400"/>
          <c:min val="1"/>
        </c:scaling>
        <c:axPos val="b"/>
        <c:majorGridlines/>
        <c:minorGridlines/>
        <c:numFmt formatCode="General" sourceLinked="1"/>
        <c:tickLblPos val="nextTo"/>
        <c:crossAx val="117365376"/>
        <c:crossesAt val="0.1"/>
        <c:crossBetween val="midCat"/>
      </c:valAx>
      <c:valAx>
        <c:axId val="117365376"/>
        <c:scaling>
          <c:logBase val="10"/>
          <c:orientation val="minMax"/>
          <c:max val="100"/>
          <c:min val="0.1"/>
        </c:scaling>
        <c:axPos val="l"/>
        <c:majorGridlines/>
        <c:minorGridlines/>
        <c:numFmt formatCode="General" sourceLinked="1"/>
        <c:tickLblPos val="nextTo"/>
        <c:crossAx val="117363840"/>
        <c:crossesAt val="0.1"/>
        <c:crossBetween val="midCat"/>
      </c:valAx>
    </c:plotArea>
    <c:legend>
      <c:legendPos val="r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v>P_Netz</c:v>
          </c:tx>
          <c:marker>
            <c:symbol val="none"/>
          </c:marker>
          <c:yVal>
            <c:numRef>
              <c:f>Berechnung!$J$8:$J$108</c:f>
              <c:numCache>
                <c:formatCode>General</c:formatCode>
                <c:ptCount val="101"/>
                <c:pt idx="0">
                  <c:v>482.09070726490444</c:v>
                </c:pt>
                <c:pt idx="1">
                  <c:v>445.06416495277608</c:v>
                </c:pt>
                <c:pt idx="2">
                  <c:v>406.28115771205478</c:v>
                </c:pt>
                <c:pt idx="3">
                  <c:v>365.89474435404946</c:v>
                </c:pt>
                <c:pt idx="4">
                  <c:v>324.06431160148668</c:v>
                </c:pt>
                <c:pt idx="5">
                  <c:v>280.95494506193404</c:v>
                </c:pt>
                <c:pt idx="6">
                  <c:v>236.73677771032678</c:v>
                </c:pt>
                <c:pt idx="7">
                  <c:v>191.58431845184282</c:v>
                </c:pt>
                <c:pt idx="8">
                  <c:v>145.67576341497895</c:v>
                </c:pt>
                <c:pt idx="9">
                  <c:v>99.192292692841804</c:v>
                </c:pt>
                <c:pt idx="10">
                  <c:v>52.317355308093973</c:v>
                </c:pt>
                <c:pt idx="11">
                  <c:v>5.2359452234710879</c:v>
                </c:pt>
                <c:pt idx="12">
                  <c:v>41.86612874487291</c:v>
                </c:pt>
                <c:pt idx="13">
                  <c:v>88.802976229875753</c:v>
                </c:pt>
                <c:pt idx="14">
                  <c:v>135.38935893792006</c:v>
                </c:pt>
                <c:pt idx="15">
                  <c:v>181.44142169975089</c:v>
                </c:pt>
                <c:pt idx="16">
                  <c:v>226.77741806283342</c:v>
                </c:pt>
                <c:pt idx="17">
                  <c:v>271.21842756156934</c:v>
                </c:pt>
                <c:pt idx="18">
                  <c:v>314.58906183463284</c:v>
                </c:pt>
                <c:pt idx="19">
                  <c:v>356.71815680270652</c:v>
                </c:pt>
                <c:pt idx="20">
                  <c:v>397.4394481749037</c:v>
                </c:pt>
                <c:pt idx="21">
                  <c:v>436.59222761796707</c:v>
                </c:pt>
                <c:pt idx="22">
                  <c:v>474.02197699863831</c:v>
                </c:pt>
                <c:pt idx="23">
                  <c:v>509.58097819613738</c:v>
                </c:pt>
                <c:pt idx="24">
                  <c:v>543.12889607810075</c:v>
                </c:pt>
                <c:pt idx="25">
                  <c:v>574.53333233923354</c:v>
                </c:pt>
                <c:pt idx="26">
                  <c:v>603.67034801693558</c:v>
                </c:pt>
                <c:pt idx="27">
                  <c:v>630.42495262176328</c:v>
                </c:pt>
                <c:pt idx="28">
                  <c:v>654.69155795235736</c:v>
                </c:pt>
                <c:pt idx="29">
                  <c:v>676.37439480383546</c:v>
                </c:pt>
                <c:pt idx="30">
                  <c:v>695.38789092509057</c:v>
                </c:pt>
                <c:pt idx="31">
                  <c:v>711.65700873337232</c:v>
                </c:pt>
                <c:pt idx="32">
                  <c:v>725.11754145334453</c:v>
                </c:pt>
                <c:pt idx="33">
                  <c:v>735.71636651189374</c:v>
                </c:pt>
                <c:pt idx="34">
                  <c:v>743.41165518865637</c:v>
                </c:pt>
                <c:pt idx="35">
                  <c:v>748.17303769486819</c:v>
                </c:pt>
                <c:pt idx="36">
                  <c:v>749.98172302904607</c:v>
                </c:pt>
                <c:pt idx="37">
                  <c:v>748.83057313648578</c:v>
                </c:pt>
                <c:pt idx="38">
                  <c:v>744.72413107990269</c:v>
                </c:pt>
                <c:pt idx="39">
                  <c:v>737.67860311003938</c:v>
                </c:pt>
                <c:pt idx="40">
                  <c:v>727.72179470699734</c:v>
                </c:pt>
                <c:pt idx="41">
                  <c:v>714.89300084471029</c:v>
                </c:pt>
                <c:pt idx="42">
                  <c:v>699.24285091163415</c:v>
                </c:pt>
                <c:pt idx="43">
                  <c:v>680.83310889968141</c:v>
                </c:pt>
                <c:pt idx="44">
                  <c:v>659.73642964996236</c:v>
                </c:pt>
                <c:pt idx="45">
                  <c:v>636.03607211731946</c:v>
                </c:pt>
                <c:pt idx="46">
                  <c:v>609.82557078527066</c:v>
                </c:pt>
                <c:pt idx="47">
                  <c:v>581.20836652813477</c:v>
                </c:pt>
                <c:pt idx="48">
                  <c:v>550.29739837715726</c:v>
                </c:pt>
                <c:pt idx="49">
                  <c:v>517.2146578017522</c:v>
                </c:pt>
                <c:pt idx="50">
                  <c:v>482.09070726490432</c:v>
                </c:pt>
                <c:pt idx="51">
                  <c:v>445.06416495277608</c:v>
                </c:pt>
                <c:pt idx="52">
                  <c:v>406.28115771205489</c:v>
                </c:pt>
                <c:pt idx="53">
                  <c:v>365.89474435404952</c:v>
                </c:pt>
                <c:pt idx="54">
                  <c:v>324.06431160148662</c:v>
                </c:pt>
                <c:pt idx="55">
                  <c:v>280.95494506193381</c:v>
                </c:pt>
                <c:pt idx="56">
                  <c:v>236.73677771032663</c:v>
                </c:pt>
                <c:pt idx="57">
                  <c:v>191.5843184518429</c:v>
                </c:pt>
                <c:pt idx="58">
                  <c:v>145.67576341497895</c:v>
                </c:pt>
                <c:pt idx="59">
                  <c:v>99.192292692841718</c:v>
                </c:pt>
                <c:pt idx="60">
                  <c:v>52.317355308093802</c:v>
                </c:pt>
                <c:pt idx="61">
                  <c:v>5.2359452234709298</c:v>
                </c:pt>
                <c:pt idx="62">
                  <c:v>41.866128744872825</c:v>
                </c:pt>
                <c:pt idx="63">
                  <c:v>88.802976229875739</c:v>
                </c:pt>
                <c:pt idx="64">
                  <c:v>135.38935893792006</c:v>
                </c:pt>
                <c:pt idx="65">
                  <c:v>181.44142169975063</c:v>
                </c:pt>
                <c:pt idx="66">
                  <c:v>226.77741806283359</c:v>
                </c:pt>
                <c:pt idx="67">
                  <c:v>271.21842756156917</c:v>
                </c:pt>
                <c:pt idx="68">
                  <c:v>314.58906183463313</c:v>
                </c:pt>
                <c:pt idx="69">
                  <c:v>356.71815680270646</c:v>
                </c:pt>
                <c:pt idx="70">
                  <c:v>397.43944817490359</c:v>
                </c:pt>
                <c:pt idx="71">
                  <c:v>436.59222761796724</c:v>
                </c:pt>
                <c:pt idx="72">
                  <c:v>474.02197699863808</c:v>
                </c:pt>
                <c:pt idx="73">
                  <c:v>509.58097819613766</c:v>
                </c:pt>
                <c:pt idx="74">
                  <c:v>543.12889607810075</c:v>
                </c:pt>
                <c:pt idx="75">
                  <c:v>574.53333233923343</c:v>
                </c:pt>
                <c:pt idx="76">
                  <c:v>603.67034801693569</c:v>
                </c:pt>
                <c:pt idx="77">
                  <c:v>630.42495262176317</c:v>
                </c:pt>
                <c:pt idx="78">
                  <c:v>654.69155795235747</c:v>
                </c:pt>
                <c:pt idx="79">
                  <c:v>676.37439480383534</c:v>
                </c:pt>
                <c:pt idx="80">
                  <c:v>695.38789092509057</c:v>
                </c:pt>
                <c:pt idx="81">
                  <c:v>711.65700873337244</c:v>
                </c:pt>
                <c:pt idx="82">
                  <c:v>725.11754145334453</c:v>
                </c:pt>
                <c:pt idx="83">
                  <c:v>735.71636651189374</c:v>
                </c:pt>
                <c:pt idx="84">
                  <c:v>743.41165518865625</c:v>
                </c:pt>
                <c:pt idx="85">
                  <c:v>748.1730376948683</c:v>
                </c:pt>
                <c:pt idx="86">
                  <c:v>749.98172302904607</c:v>
                </c:pt>
                <c:pt idx="87">
                  <c:v>748.83057313648578</c:v>
                </c:pt>
                <c:pt idx="88">
                  <c:v>744.72413107990269</c:v>
                </c:pt>
                <c:pt idx="89">
                  <c:v>737.67860311003938</c:v>
                </c:pt>
                <c:pt idx="90">
                  <c:v>727.72179470699734</c:v>
                </c:pt>
                <c:pt idx="91">
                  <c:v>714.89300084471017</c:v>
                </c:pt>
                <c:pt idx="92">
                  <c:v>699.24285091163426</c:v>
                </c:pt>
                <c:pt idx="93">
                  <c:v>680.83310889968129</c:v>
                </c:pt>
                <c:pt idx="94">
                  <c:v>659.73642964996236</c:v>
                </c:pt>
                <c:pt idx="95">
                  <c:v>636.03607211731924</c:v>
                </c:pt>
                <c:pt idx="96">
                  <c:v>609.82557078527066</c:v>
                </c:pt>
                <c:pt idx="97">
                  <c:v>581.20836652813477</c:v>
                </c:pt>
                <c:pt idx="98">
                  <c:v>550.29739837715704</c:v>
                </c:pt>
                <c:pt idx="99">
                  <c:v>517.21465780175231</c:v>
                </c:pt>
                <c:pt idx="100">
                  <c:v>482.09070726490415</c:v>
                </c:pt>
              </c:numCache>
            </c:numRef>
          </c:yVal>
        </c:ser>
        <c:ser>
          <c:idx val="1"/>
          <c:order val="1"/>
          <c:tx>
            <c:v>P_Last</c:v>
          </c:tx>
          <c:marker>
            <c:symbol val="none"/>
          </c:marker>
          <c:yVal>
            <c:numRef>
              <c:f>Berechnung!$E$8:$E$108</c:f>
              <c:numCache>
                <c:formatCode>General</c:formatCode>
                <c:ptCount val="101"/>
                <c:pt idx="0">
                  <c:v>0</c:v>
                </c:pt>
                <c:pt idx="1">
                  <c:v>27.666352039852185</c:v>
                </c:pt>
                <c:pt idx="2">
                  <c:v>50.411325919977884</c:v>
                </c:pt>
                <c:pt idx="3">
                  <c:v>67.876219815098736</c:v>
                </c:pt>
                <c:pt idx="4">
                  <c:v>79.785601915466771</c:v>
                </c:pt>
                <c:pt idx="5">
                  <c:v>85.951654151039136</c:v>
                </c:pt>
                <c:pt idx="6">
                  <c:v>86.277134194639814</c:v>
                </c:pt>
                <c:pt idx="7">
                  <c:v>80.756909031548886</c:v>
                </c:pt>
                <c:pt idx="8">
                  <c:v>69.478035910210963</c:v>
                </c:pt>
                <c:pt idx="9">
                  <c:v>52.618389397421737</c:v>
                </c:pt>
                <c:pt idx="10">
                  <c:v>30.443856190152541</c:v>
                </c:pt>
                <c:pt idx="11">
                  <c:v>3.3041419235060308</c:v>
                </c:pt>
                <c:pt idx="12">
                  <c:v>28.372743896053226</c:v>
                </c:pt>
                <c:pt idx="13">
                  <c:v>64.087237856296468</c:v>
                </c:pt>
                <c:pt idx="14">
                  <c:v>103.27610105266616</c:v>
                </c:pt>
                <c:pt idx="15">
                  <c:v>145.32130170226333</c:v>
                </c:pt>
                <c:pt idx="16">
                  <c:v>189.55976187425841</c:v>
                </c:pt>
                <c:pt idx="17">
                  <c:v>235.29381462496403</c:v>
                </c:pt>
                <c:pt idx="18">
                  <c:v>281.80220662230238</c:v>
                </c:pt>
                <c:pt idx="19">
                  <c:v>328.35147274170919</c:v>
                </c:pt>
                <c:pt idx="20">
                  <c:v>374.20750324929719</c:v>
                </c:pt>
                <c:pt idx="21">
                  <c:v>418.64712115089731</c:v>
                </c:pt>
                <c:pt idx="22">
                  <c:v>460.9694871252604</c:v>
                </c:pt>
                <c:pt idx="23">
                  <c:v>500.50715217881429</c:v>
                </c:pt>
                <c:pt idx="24">
                  <c:v>536.63658371500867</c:v>
                </c:pt>
                <c:pt idx="25">
                  <c:v>568.78799901584125</c:v>
                </c:pt>
                <c:pt idx="26">
                  <c:v>596.45435105569334</c:v>
                </c:pt>
                <c:pt idx="27">
                  <c:v>619.19932493581916</c:v>
                </c:pt>
                <c:pt idx="28">
                  <c:v>636.66421883093994</c:v>
                </c:pt>
                <c:pt idx="29">
                  <c:v>648.57360093130796</c:v>
                </c:pt>
                <c:pt idx="30">
                  <c:v>654.73965316688032</c:v>
                </c:pt>
                <c:pt idx="31">
                  <c:v>655.06513321048089</c:v>
                </c:pt>
                <c:pt idx="32">
                  <c:v>649.54490804739009</c:v>
                </c:pt>
                <c:pt idx="33">
                  <c:v>638.26603492605216</c:v>
                </c:pt>
                <c:pt idx="34">
                  <c:v>621.4063884132629</c:v>
                </c:pt>
                <c:pt idx="35">
                  <c:v>599.23185520599372</c:v>
                </c:pt>
                <c:pt idx="36">
                  <c:v>572.09214093934725</c:v>
                </c:pt>
                <c:pt idx="37">
                  <c:v>540.41525511978796</c:v>
                </c:pt>
                <c:pt idx="38">
                  <c:v>504.70076115954464</c:v>
                </c:pt>
                <c:pt idx="39">
                  <c:v>465.51189796317499</c:v>
                </c:pt>
                <c:pt idx="40">
                  <c:v>423.46669731357804</c:v>
                </c:pt>
                <c:pt idx="41">
                  <c:v>379.22823714158284</c:v>
                </c:pt>
                <c:pt idx="42">
                  <c:v>333.49418439087725</c:v>
                </c:pt>
                <c:pt idx="43">
                  <c:v>286.98579239353865</c:v>
                </c:pt>
                <c:pt idx="44">
                  <c:v>240.43652627413198</c:v>
                </c:pt>
                <c:pt idx="45">
                  <c:v>194.58049576654372</c:v>
                </c:pt>
                <c:pt idx="46">
                  <c:v>150.14087786494383</c:v>
                </c:pt>
                <c:pt idx="47">
                  <c:v>107.81851189058089</c:v>
                </c:pt>
                <c:pt idx="48">
                  <c:v>68.280846837026814</c:v>
                </c:pt>
                <c:pt idx="49">
                  <c:v>32.151415300832454</c:v>
                </c:pt>
                <c:pt idx="50">
                  <c:v>1.5347773262466717E-13</c:v>
                </c:pt>
                <c:pt idx="51">
                  <c:v>27.666352039852171</c:v>
                </c:pt>
                <c:pt idx="52">
                  <c:v>50.411325919977905</c:v>
                </c:pt>
                <c:pt idx="53">
                  <c:v>67.876219815098793</c:v>
                </c:pt>
                <c:pt idx="54">
                  <c:v>79.785601915466813</c:v>
                </c:pt>
                <c:pt idx="55">
                  <c:v>85.951654151039179</c:v>
                </c:pt>
                <c:pt idx="56">
                  <c:v>86.277134194639856</c:v>
                </c:pt>
                <c:pt idx="57">
                  <c:v>80.756909031548929</c:v>
                </c:pt>
                <c:pt idx="58">
                  <c:v>69.478035910210977</c:v>
                </c:pt>
                <c:pt idx="59">
                  <c:v>52.618389397421701</c:v>
                </c:pt>
                <c:pt idx="60">
                  <c:v>30.443856190152456</c:v>
                </c:pt>
                <c:pt idx="61">
                  <c:v>3.3041419235059322</c:v>
                </c:pt>
                <c:pt idx="62">
                  <c:v>28.372743896053166</c:v>
                </c:pt>
                <c:pt idx="63">
                  <c:v>64.087237856296468</c:v>
                </c:pt>
                <c:pt idx="64">
                  <c:v>103.27610105266619</c:v>
                </c:pt>
                <c:pt idx="65">
                  <c:v>145.3213017022631</c:v>
                </c:pt>
                <c:pt idx="66">
                  <c:v>189.55976187425858</c:v>
                </c:pt>
                <c:pt idx="67">
                  <c:v>235.29381462496383</c:v>
                </c:pt>
                <c:pt idx="68">
                  <c:v>281.80220662230278</c:v>
                </c:pt>
                <c:pt idx="69">
                  <c:v>328.35147274170913</c:v>
                </c:pt>
                <c:pt idx="70">
                  <c:v>374.20750324929708</c:v>
                </c:pt>
                <c:pt idx="71">
                  <c:v>418.64712115089759</c:v>
                </c:pt>
                <c:pt idx="72">
                  <c:v>460.96948712526023</c:v>
                </c:pt>
                <c:pt idx="73">
                  <c:v>500.50715217881452</c:v>
                </c:pt>
                <c:pt idx="74">
                  <c:v>536.63658371500867</c:v>
                </c:pt>
                <c:pt idx="75">
                  <c:v>568.78799901584102</c:v>
                </c:pt>
                <c:pt idx="76">
                  <c:v>596.45435105569345</c:v>
                </c:pt>
                <c:pt idx="77">
                  <c:v>619.19932493581905</c:v>
                </c:pt>
                <c:pt idx="78">
                  <c:v>636.66421883094006</c:v>
                </c:pt>
                <c:pt idx="79">
                  <c:v>648.57360093130796</c:v>
                </c:pt>
                <c:pt idx="80">
                  <c:v>654.73965316688032</c:v>
                </c:pt>
                <c:pt idx="81">
                  <c:v>655.06513321048101</c:v>
                </c:pt>
                <c:pt idx="82">
                  <c:v>649.54490804739009</c:v>
                </c:pt>
                <c:pt idx="83">
                  <c:v>638.26603492605204</c:v>
                </c:pt>
                <c:pt idx="84">
                  <c:v>621.40638841326279</c:v>
                </c:pt>
                <c:pt idx="85">
                  <c:v>599.2318552059935</c:v>
                </c:pt>
                <c:pt idx="86">
                  <c:v>572.09214093934702</c:v>
                </c:pt>
                <c:pt idx="87">
                  <c:v>540.41525511978807</c:v>
                </c:pt>
                <c:pt idx="88">
                  <c:v>504.70076115954441</c:v>
                </c:pt>
                <c:pt idx="89">
                  <c:v>465.51189796317504</c:v>
                </c:pt>
                <c:pt idx="90">
                  <c:v>423.46669731357753</c:v>
                </c:pt>
                <c:pt idx="91">
                  <c:v>379.22823714158261</c:v>
                </c:pt>
                <c:pt idx="92">
                  <c:v>333.49418439087736</c:v>
                </c:pt>
                <c:pt idx="93">
                  <c:v>286.98579239353842</c:v>
                </c:pt>
                <c:pt idx="94">
                  <c:v>240.43652627413206</c:v>
                </c:pt>
                <c:pt idx="95">
                  <c:v>194.58049576654346</c:v>
                </c:pt>
                <c:pt idx="96">
                  <c:v>150.14087786494363</c:v>
                </c:pt>
                <c:pt idx="97">
                  <c:v>107.81851189058096</c:v>
                </c:pt>
                <c:pt idx="98">
                  <c:v>68.28084683702663</c:v>
                </c:pt>
                <c:pt idx="99">
                  <c:v>32.151415300832525</c:v>
                </c:pt>
                <c:pt idx="100">
                  <c:v>3.0695546524933423E-13</c:v>
                </c:pt>
              </c:numCache>
            </c:numRef>
          </c:yVal>
        </c:ser>
        <c:axId val="117459968"/>
        <c:axId val="117465856"/>
      </c:scatterChart>
      <c:valAx>
        <c:axId val="117459968"/>
        <c:scaling>
          <c:orientation val="minMax"/>
        </c:scaling>
        <c:axPos val="b"/>
        <c:tickLblPos val="nextTo"/>
        <c:crossAx val="117465856"/>
        <c:crosses val="autoZero"/>
        <c:crossBetween val="midCat"/>
      </c:valAx>
      <c:valAx>
        <c:axId val="117465856"/>
        <c:scaling>
          <c:orientation val="minMax"/>
        </c:scaling>
        <c:axPos val="l"/>
        <c:majorGridlines/>
        <c:numFmt formatCode="General" sourceLinked="1"/>
        <c:tickLblPos val="nextTo"/>
        <c:crossAx val="117459968"/>
        <c:crosses val="autoZero"/>
        <c:crossBetween val="midCat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628650</xdr:colOff>
      <xdr:row>24</xdr:row>
      <xdr:rowOff>114300</xdr:rowOff>
    </xdr:to>
    <xdr:pic>
      <xdr:nvPicPr>
        <xdr:cNvPr id="3" name="Grafik 2" descr="norma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90500"/>
          <a:ext cx="8248650" cy="449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1806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1806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"/>
  <sheetViews>
    <sheetView workbookViewId="0">
      <selection activeCell="B2" sqref="B2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108"/>
  <sheetViews>
    <sheetView tabSelected="1" workbookViewId="0">
      <selection activeCell="F2" sqref="F2"/>
    </sheetView>
  </sheetViews>
  <sheetFormatPr baseColWidth="10" defaultRowHeight="15"/>
  <cols>
    <col min="1" max="1" width="17.42578125" style="1" bestFit="1" customWidth="1"/>
    <col min="2" max="2" width="12.42578125" style="1" bestFit="1" customWidth="1"/>
    <col min="3" max="6" width="11.42578125" style="1"/>
    <col min="7" max="7" width="17.140625" style="1" bestFit="1" customWidth="1"/>
    <col min="8" max="8" width="14.140625" style="1" bestFit="1" customWidth="1"/>
    <col min="9" max="11" width="11.42578125" style="1"/>
    <col min="12" max="12" width="14.42578125" style="1" bestFit="1" customWidth="1"/>
    <col min="13" max="13" width="13.7109375" style="1" bestFit="1" customWidth="1"/>
    <col min="14" max="16384" width="11.42578125" style="1"/>
  </cols>
  <sheetData>
    <row r="1" spans="1:13">
      <c r="A1" s="2" t="s">
        <v>16</v>
      </c>
      <c r="B1" s="5">
        <v>50</v>
      </c>
      <c r="C1" s="2" t="s">
        <v>20</v>
      </c>
      <c r="D1" s="5" t="s">
        <v>27</v>
      </c>
      <c r="E1" s="2" t="s">
        <v>17</v>
      </c>
      <c r="F1" s="2">
        <v>3</v>
      </c>
      <c r="H1" s="3" t="s">
        <v>9</v>
      </c>
      <c r="I1" s="3">
        <f>AVERAGE(I8:I108)</f>
        <v>31.849311394429318</v>
      </c>
    </row>
    <row r="2" spans="1:13">
      <c r="A2" s="2" t="s">
        <v>2</v>
      </c>
      <c r="B2" s="5">
        <v>49.5</v>
      </c>
      <c r="C2" s="2" t="s">
        <v>22</v>
      </c>
      <c r="D2" s="5">
        <v>3.65</v>
      </c>
      <c r="E2" s="3" t="s">
        <v>19</v>
      </c>
      <c r="F2" s="3">
        <f>F1*2</f>
        <v>6</v>
      </c>
      <c r="H2" s="3" t="s">
        <v>11</v>
      </c>
      <c r="I2" s="3">
        <f>AVERAGE(J8:J108)</f>
        <v>477.44726102060531</v>
      </c>
    </row>
    <row r="3" spans="1:13">
      <c r="A3" s="2" t="s">
        <v>25</v>
      </c>
      <c r="B3" s="5">
        <v>15</v>
      </c>
      <c r="C3" s="2" t="s">
        <v>21</v>
      </c>
      <c r="D3" s="5" t="s">
        <v>28</v>
      </c>
      <c r="E3" s="3" t="s">
        <v>24</v>
      </c>
      <c r="F3" s="3">
        <f>(F1*D2)+(F1*D4)</f>
        <v>21.9</v>
      </c>
      <c r="H3" s="3" t="s">
        <v>15</v>
      </c>
      <c r="I3" s="3">
        <f>AVERAGE(E8:E108)</f>
        <v>306.70968745294766</v>
      </c>
    </row>
    <row r="4" spans="1:13">
      <c r="A4" s="2" t="s">
        <v>4</v>
      </c>
      <c r="B4" s="5">
        <v>-40</v>
      </c>
      <c r="C4" s="2" t="s">
        <v>23</v>
      </c>
      <c r="D4" s="5">
        <v>3.65</v>
      </c>
      <c r="E4" s="2" t="s">
        <v>25</v>
      </c>
      <c r="F4" s="2" t="s">
        <v>26</v>
      </c>
    </row>
    <row r="6" spans="1:13">
      <c r="A6" s="1" t="s">
        <v>0</v>
      </c>
      <c r="B6" s="1" t="s">
        <v>1</v>
      </c>
      <c r="C6" s="1" t="s">
        <v>3</v>
      </c>
      <c r="D6" s="1" t="s">
        <v>5</v>
      </c>
      <c r="E6" s="1" t="s">
        <v>14</v>
      </c>
      <c r="F6" s="1" t="s">
        <v>6</v>
      </c>
      <c r="G6" s="1" t="s">
        <v>18</v>
      </c>
      <c r="H6" s="1" t="s">
        <v>7</v>
      </c>
      <c r="I6" s="1" t="s">
        <v>8</v>
      </c>
      <c r="J6" s="1" t="s">
        <v>10</v>
      </c>
      <c r="L6" s="4" t="s">
        <v>12</v>
      </c>
      <c r="M6" s="4" t="s">
        <v>13</v>
      </c>
    </row>
    <row r="7" spans="1:13">
      <c r="L7" s="4">
        <v>1</v>
      </c>
      <c r="M7" s="4">
        <v>16</v>
      </c>
    </row>
    <row r="8" spans="1:13">
      <c r="A8" s="1">
        <v>0</v>
      </c>
      <c r="B8" s="1">
        <f>A8*((2*PI()/100))</f>
        <v>0</v>
      </c>
      <c r="C8" s="1">
        <f>($B$2)*SIN(B8)</f>
        <v>0</v>
      </c>
      <c r="D8" s="1">
        <f>($B$3)*SIN(B8+(($B$4/180)*PI()))</f>
        <v>-9.6418141452980883</v>
      </c>
      <c r="E8" s="1">
        <f>ABS(C8*D8)</f>
        <v>0</v>
      </c>
      <c r="F8" s="1">
        <f>$B$1-(C8)</f>
        <v>50</v>
      </c>
      <c r="G8" s="1">
        <f>D8*(D8&gt;0)</f>
        <v>0</v>
      </c>
      <c r="H8" s="1">
        <f>G8/$F$1</f>
        <v>0</v>
      </c>
      <c r="I8" s="1">
        <f>H8*F8</f>
        <v>0</v>
      </c>
      <c r="J8" s="1">
        <f>ABS(D8)*$B$1</f>
        <v>482.09070726490444</v>
      </c>
      <c r="L8" s="4">
        <v>14</v>
      </c>
      <c r="M8" s="4">
        <v>16</v>
      </c>
    </row>
    <row r="9" spans="1:13">
      <c r="A9" s="1">
        <f>A8+1</f>
        <v>1</v>
      </c>
      <c r="B9" s="1">
        <f t="shared" ref="B9:B72" si="0">A9*((2*PI()/100))</f>
        <v>6.2831853071795868E-2</v>
      </c>
      <c r="C9" s="1">
        <f t="shared" ref="C9:C72" si="1">($B$2)*SIN(B9)</f>
        <v>3.1081307167010119</v>
      </c>
      <c r="D9" s="1">
        <f t="shared" ref="D9:D72" si="2">($B$3)*SIN(B9+(($B$4/180)*PI()))</f>
        <v>-8.9012832990555211</v>
      </c>
      <c r="E9" s="1">
        <f t="shared" ref="E9:E72" si="3">ABS(C9*D9)</f>
        <v>27.666352039852185</v>
      </c>
      <c r="F9" s="1">
        <f t="shared" ref="F9:F72" si="4">$B$1-(C9)</f>
        <v>46.891869283298988</v>
      </c>
      <c r="G9" s="1">
        <f t="shared" ref="G9:G72" si="5">D9*(D9&gt;0)</f>
        <v>0</v>
      </c>
      <c r="H9" s="1">
        <f t="shared" ref="H9:H72" si="6">G9/$F$1</f>
        <v>0</v>
      </c>
      <c r="I9" s="1">
        <f t="shared" ref="I9:I72" si="7">H9*F9</f>
        <v>0</v>
      </c>
      <c r="J9" s="1">
        <f t="shared" ref="J9:J72" si="8">ABS(D9)*$B$1</f>
        <v>445.06416495277608</v>
      </c>
      <c r="L9" s="4">
        <v>80</v>
      </c>
      <c r="M9" s="4">
        <v>3</v>
      </c>
    </row>
    <row r="10" spans="1:13">
      <c r="A10" s="1">
        <f t="shared" ref="A10:A73" si="9">A9+1</f>
        <v>2</v>
      </c>
      <c r="B10" s="1">
        <f t="shared" si="0"/>
        <v>0.12566370614359174</v>
      </c>
      <c r="C10" s="1">
        <f t="shared" si="1"/>
        <v>6.2039950614330603</v>
      </c>
      <c r="D10" s="1">
        <f t="shared" si="2"/>
        <v>-8.1256231542410955</v>
      </c>
      <c r="E10" s="1">
        <f t="shared" si="3"/>
        <v>50.411325919977884</v>
      </c>
      <c r="F10" s="1">
        <f t="shared" si="4"/>
        <v>43.796004938566938</v>
      </c>
      <c r="G10" s="1">
        <f t="shared" si="5"/>
        <v>0</v>
      </c>
      <c r="H10" s="1">
        <f t="shared" si="6"/>
        <v>0</v>
      </c>
      <c r="I10" s="1">
        <f t="shared" si="7"/>
        <v>0</v>
      </c>
      <c r="J10" s="1">
        <f t="shared" si="8"/>
        <v>406.28115771205478</v>
      </c>
      <c r="L10" s="4">
        <v>250</v>
      </c>
      <c r="M10" s="4">
        <v>0.6</v>
      </c>
    </row>
    <row r="11" spans="1:13">
      <c r="A11" s="1">
        <f t="shared" si="9"/>
        <v>3</v>
      </c>
      <c r="B11" s="1">
        <f t="shared" si="0"/>
        <v>0.1884955592153876</v>
      </c>
      <c r="C11" s="1">
        <f t="shared" si="1"/>
        <v>9.2753750719933699</v>
      </c>
      <c r="D11" s="1">
        <f t="shared" si="2"/>
        <v>-7.317894887080989</v>
      </c>
      <c r="E11" s="1">
        <f t="shared" si="3"/>
        <v>67.876219815098736</v>
      </c>
      <c r="F11" s="1">
        <f t="shared" si="4"/>
        <v>40.724624928006634</v>
      </c>
      <c r="G11" s="1">
        <f t="shared" si="5"/>
        <v>0</v>
      </c>
      <c r="H11" s="1">
        <f t="shared" si="6"/>
        <v>0</v>
      </c>
      <c r="I11" s="1">
        <f t="shared" si="7"/>
        <v>0</v>
      </c>
      <c r="J11" s="1">
        <f t="shared" si="8"/>
        <v>365.89474435404946</v>
      </c>
      <c r="L11" s="4">
        <v>250</v>
      </c>
      <c r="M11" s="4">
        <v>0.1</v>
      </c>
    </row>
    <row r="12" spans="1:13">
      <c r="A12" s="1">
        <f t="shared" si="9"/>
        <v>4</v>
      </c>
      <c r="B12" s="1">
        <f t="shared" si="0"/>
        <v>0.25132741228718347</v>
      </c>
      <c r="C12" s="1">
        <f t="shared" si="1"/>
        <v>12.310149414660312</v>
      </c>
      <c r="D12" s="1">
        <f t="shared" si="2"/>
        <v>-6.481286232029734</v>
      </c>
      <c r="E12" s="1">
        <f t="shared" si="3"/>
        <v>79.785601915466771</v>
      </c>
      <c r="F12" s="1">
        <f t="shared" si="4"/>
        <v>37.689850585339684</v>
      </c>
      <c r="G12" s="1">
        <f t="shared" si="5"/>
        <v>0</v>
      </c>
      <c r="H12" s="1">
        <f t="shared" si="6"/>
        <v>0</v>
      </c>
      <c r="I12" s="1">
        <f t="shared" si="7"/>
        <v>0</v>
      </c>
      <c r="J12" s="1">
        <f t="shared" si="8"/>
        <v>324.06431160148668</v>
      </c>
    </row>
    <row r="13" spans="1:13">
      <c r="A13" s="1">
        <f t="shared" si="9"/>
        <v>5</v>
      </c>
      <c r="B13" s="1">
        <f t="shared" si="0"/>
        <v>0.31415926535897931</v>
      </c>
      <c r="C13" s="1">
        <f t="shared" si="1"/>
        <v>15.296341221559896</v>
      </c>
      <c r="D13" s="1">
        <f t="shared" si="2"/>
        <v>-5.6190989012386803</v>
      </c>
      <c r="E13" s="1">
        <f t="shared" si="3"/>
        <v>85.951654151039136</v>
      </c>
      <c r="F13" s="1">
        <f t="shared" si="4"/>
        <v>34.703658778440101</v>
      </c>
      <c r="G13" s="1">
        <f t="shared" si="5"/>
        <v>0</v>
      </c>
      <c r="H13" s="1">
        <f t="shared" si="6"/>
        <v>0</v>
      </c>
      <c r="I13" s="1">
        <f t="shared" si="7"/>
        <v>0</v>
      </c>
      <c r="J13" s="1">
        <f t="shared" si="8"/>
        <v>280.95494506193404</v>
      </c>
    </row>
    <row r="14" spans="1:13">
      <c r="A14" s="1">
        <f t="shared" si="9"/>
        <v>6</v>
      </c>
      <c r="B14" s="1">
        <f t="shared" si="0"/>
        <v>0.37699111843077521</v>
      </c>
      <c r="C14" s="1">
        <f t="shared" si="1"/>
        <v>18.222165357891559</v>
      </c>
      <c r="D14" s="1">
        <f t="shared" si="2"/>
        <v>-4.7347355542065355</v>
      </c>
      <c r="E14" s="1">
        <f t="shared" si="3"/>
        <v>86.277134194639814</v>
      </c>
      <c r="F14" s="1">
        <f t="shared" si="4"/>
        <v>31.777834642108441</v>
      </c>
      <c r="G14" s="1">
        <f t="shared" si="5"/>
        <v>0</v>
      </c>
      <c r="H14" s="1">
        <f t="shared" si="6"/>
        <v>0</v>
      </c>
      <c r="I14" s="1">
        <f t="shared" si="7"/>
        <v>0</v>
      </c>
      <c r="J14" s="1">
        <f t="shared" si="8"/>
        <v>236.73677771032678</v>
      </c>
    </row>
    <row r="15" spans="1:13">
      <c r="A15" s="1">
        <f t="shared" si="9"/>
        <v>7</v>
      </c>
      <c r="B15" s="1">
        <f t="shared" si="0"/>
        <v>0.4398229715025711</v>
      </c>
      <c r="C15" s="1">
        <f t="shared" si="1"/>
        <v>21.076074932471098</v>
      </c>
      <c r="D15" s="1">
        <f t="shared" si="2"/>
        <v>-3.8316863690368566</v>
      </c>
      <c r="E15" s="1">
        <f t="shared" si="3"/>
        <v>80.756909031548886</v>
      </c>
      <c r="F15" s="1">
        <f t="shared" si="4"/>
        <v>28.923925067528902</v>
      </c>
      <c r="G15" s="1">
        <f t="shared" si="5"/>
        <v>0</v>
      </c>
      <c r="H15" s="1">
        <f t="shared" si="6"/>
        <v>0</v>
      </c>
      <c r="I15" s="1">
        <f t="shared" si="7"/>
        <v>0</v>
      </c>
      <c r="J15" s="1">
        <f t="shared" si="8"/>
        <v>191.58431845184282</v>
      </c>
    </row>
    <row r="16" spans="1:13">
      <c r="A16" s="1">
        <f t="shared" si="9"/>
        <v>8</v>
      </c>
      <c r="B16" s="1">
        <f t="shared" si="0"/>
        <v>0.50265482457436694</v>
      </c>
      <c r="C16" s="1">
        <f t="shared" si="1"/>
        <v>23.846806868034907</v>
      </c>
      <c r="D16" s="1">
        <f t="shared" si="2"/>
        <v>-2.9135152682995789</v>
      </c>
      <c r="E16" s="1">
        <f t="shared" si="3"/>
        <v>69.478035910210963</v>
      </c>
      <c r="F16" s="1">
        <f t="shared" si="4"/>
        <v>26.153193131965093</v>
      </c>
      <c r="G16" s="1">
        <f t="shared" si="5"/>
        <v>0</v>
      </c>
      <c r="H16" s="1">
        <f t="shared" si="6"/>
        <v>0</v>
      </c>
      <c r="I16" s="1">
        <f t="shared" si="7"/>
        <v>0</v>
      </c>
      <c r="J16" s="1">
        <f t="shared" si="8"/>
        <v>145.67576341497895</v>
      </c>
    </row>
    <row r="17" spans="1:10">
      <c r="A17" s="1">
        <f t="shared" si="9"/>
        <v>9</v>
      </c>
      <c r="B17" s="1">
        <f t="shared" si="0"/>
        <v>0.56548667764616278</v>
      </c>
      <c r="C17" s="1">
        <f t="shared" si="1"/>
        <v>26.523426351460333</v>
      </c>
      <c r="D17" s="1">
        <f t="shared" si="2"/>
        <v>-1.9838458538568362</v>
      </c>
      <c r="E17" s="1">
        <f t="shared" si="3"/>
        <v>52.618389397421737</v>
      </c>
      <c r="F17" s="1">
        <f t="shared" si="4"/>
        <v>23.476573648539667</v>
      </c>
      <c r="G17" s="1">
        <f t="shared" si="5"/>
        <v>0</v>
      </c>
      <c r="H17" s="1">
        <f t="shared" si="6"/>
        <v>0</v>
      </c>
      <c r="I17" s="1">
        <f t="shared" si="7"/>
        <v>0</v>
      </c>
      <c r="J17" s="1">
        <f t="shared" si="8"/>
        <v>99.192292692841804</v>
      </c>
    </row>
    <row r="18" spans="1:10">
      <c r="A18" s="1">
        <f t="shared" si="9"/>
        <v>10</v>
      </c>
      <c r="B18" s="1">
        <f t="shared" si="0"/>
        <v>0.62831853071795862</v>
      </c>
      <c r="C18" s="1">
        <f t="shared" si="1"/>
        <v>29.095369988477419</v>
      </c>
      <c r="D18" s="1">
        <f t="shared" si="2"/>
        <v>-1.0463471061618794</v>
      </c>
      <c r="E18" s="1">
        <f t="shared" si="3"/>
        <v>30.443856190152541</v>
      </c>
      <c r="F18" s="1">
        <f t="shared" si="4"/>
        <v>20.904630011522581</v>
      </c>
      <c r="G18" s="1">
        <f t="shared" si="5"/>
        <v>0</v>
      </c>
      <c r="H18" s="1">
        <f t="shared" si="6"/>
        <v>0</v>
      </c>
      <c r="I18" s="1">
        <f t="shared" si="7"/>
        <v>0</v>
      </c>
      <c r="J18" s="1">
        <f t="shared" si="8"/>
        <v>52.317355308093973</v>
      </c>
    </row>
    <row r="19" spans="1:10">
      <c r="A19" s="1">
        <f t="shared" si="9"/>
        <v>11</v>
      </c>
      <c r="B19" s="1">
        <f t="shared" si="0"/>
        <v>0.69115038378975457</v>
      </c>
      <c r="C19" s="1">
        <f t="shared" si="1"/>
        <v>31.552487492560143</v>
      </c>
      <c r="D19" s="1">
        <f t="shared" si="2"/>
        <v>-0.10471890446942177</v>
      </c>
      <c r="E19" s="1">
        <f t="shared" si="3"/>
        <v>3.3041419235060308</v>
      </c>
      <c r="F19" s="1">
        <f t="shared" si="4"/>
        <v>18.447512507439857</v>
      </c>
      <c r="G19" s="1">
        <f t="shared" si="5"/>
        <v>0</v>
      </c>
      <c r="H19" s="1">
        <f t="shared" si="6"/>
        <v>0</v>
      </c>
      <c r="I19" s="1">
        <f t="shared" si="7"/>
        <v>0</v>
      </c>
      <c r="J19" s="1">
        <f t="shared" si="8"/>
        <v>5.2359452234710879</v>
      </c>
    </row>
    <row r="20" spans="1:10">
      <c r="A20" s="1">
        <f t="shared" si="9"/>
        <v>12</v>
      </c>
      <c r="B20" s="1">
        <f t="shared" si="0"/>
        <v>0.75398223686155041</v>
      </c>
      <c r="C20" s="1">
        <f t="shared" si="1"/>
        <v>33.885081743470089</v>
      </c>
      <c r="D20" s="1">
        <f t="shared" si="2"/>
        <v>0.83732257489745821</v>
      </c>
      <c r="E20" s="1">
        <f t="shared" si="3"/>
        <v>28.372743896053226</v>
      </c>
      <c r="F20" s="1">
        <f t="shared" si="4"/>
        <v>16.114918256529911</v>
      </c>
      <c r="G20" s="1">
        <f t="shared" si="5"/>
        <v>0.83732257489745821</v>
      </c>
      <c r="H20" s="1">
        <f t="shared" si="6"/>
        <v>0.27910752496581942</v>
      </c>
      <c r="I20" s="1">
        <f t="shared" si="7"/>
        <v>4.4977949496065612</v>
      </c>
      <c r="J20" s="1">
        <f t="shared" si="8"/>
        <v>41.86612874487291</v>
      </c>
    </row>
    <row r="21" spans="1:10">
      <c r="A21" s="1">
        <f t="shared" si="9"/>
        <v>13</v>
      </c>
      <c r="B21" s="1">
        <f t="shared" si="0"/>
        <v>0.81681408993334625</v>
      </c>
      <c r="C21" s="1">
        <f t="shared" si="1"/>
        <v>36.083947057359872</v>
      </c>
      <c r="D21" s="1">
        <f t="shared" si="2"/>
        <v>1.776059524597515</v>
      </c>
      <c r="E21" s="1">
        <f t="shared" si="3"/>
        <v>64.087237856296468</v>
      </c>
      <c r="F21" s="1">
        <f t="shared" si="4"/>
        <v>13.916052942640128</v>
      </c>
      <c r="G21" s="1">
        <f t="shared" si="5"/>
        <v>1.776059524597515</v>
      </c>
      <c r="H21" s="1">
        <f t="shared" si="6"/>
        <v>0.59201984153250498</v>
      </c>
      <c r="I21" s="1">
        <f t="shared" si="7"/>
        <v>8.2385794578597586</v>
      </c>
      <c r="J21" s="1">
        <f t="shared" si="8"/>
        <v>88.802976229875753</v>
      </c>
    </row>
    <row r="22" spans="1:10">
      <c r="A22" s="1">
        <f t="shared" si="9"/>
        <v>14</v>
      </c>
      <c r="B22" s="1">
        <f t="shared" si="0"/>
        <v>0.87964594300514221</v>
      </c>
      <c r="C22" s="1">
        <f t="shared" si="1"/>
        <v>38.140405517401568</v>
      </c>
      <c r="D22" s="1">
        <f t="shared" si="2"/>
        <v>2.7077871787584016</v>
      </c>
      <c r="E22" s="1">
        <f t="shared" si="3"/>
        <v>103.27610105266616</v>
      </c>
      <c r="F22" s="1">
        <f t="shared" si="4"/>
        <v>11.859594482598432</v>
      </c>
      <c r="G22" s="1">
        <f t="shared" si="5"/>
        <v>2.7077871787584016</v>
      </c>
      <c r="H22" s="1">
        <f t="shared" si="6"/>
        <v>0.90259572625280049</v>
      </c>
      <c r="I22" s="1">
        <f t="shared" si="7"/>
        <v>10.704419295084637</v>
      </c>
      <c r="J22" s="1">
        <f t="shared" si="8"/>
        <v>135.38935893792006</v>
      </c>
    </row>
    <row r="23" spans="1:10">
      <c r="A23" s="1">
        <f t="shared" si="9"/>
        <v>15</v>
      </c>
      <c r="B23" s="1">
        <f t="shared" si="0"/>
        <v>0.94247779607693805</v>
      </c>
      <c r="C23" s="1">
        <f t="shared" si="1"/>
        <v>40.046341221559899</v>
      </c>
      <c r="D23" s="1">
        <f t="shared" si="2"/>
        <v>3.6288284339950176</v>
      </c>
      <c r="E23" s="1">
        <f t="shared" si="3"/>
        <v>145.32130170226333</v>
      </c>
      <c r="F23" s="1">
        <f t="shared" si="4"/>
        <v>9.9536587784401007</v>
      </c>
      <c r="G23" s="1">
        <f t="shared" si="5"/>
        <v>3.6288284339950176</v>
      </c>
      <c r="H23" s="1">
        <f t="shared" si="6"/>
        <v>1.2096094779983393</v>
      </c>
      <c r="I23" s="1">
        <f t="shared" si="7"/>
        <v>12.040039999162518</v>
      </c>
      <c r="J23" s="1">
        <f t="shared" si="8"/>
        <v>181.44142169975089</v>
      </c>
    </row>
    <row r="24" spans="1:10">
      <c r="A24" s="1">
        <f t="shared" si="9"/>
        <v>16</v>
      </c>
      <c r="B24" s="1">
        <f t="shared" si="0"/>
        <v>1.0053096491487339</v>
      </c>
      <c r="C24" s="1">
        <f t="shared" si="1"/>
        <v>41.794232312349749</v>
      </c>
      <c r="D24" s="1">
        <f t="shared" si="2"/>
        <v>4.5355483612566685</v>
      </c>
      <c r="E24" s="1">
        <f t="shared" si="3"/>
        <v>189.55976187425841</v>
      </c>
      <c r="F24" s="1">
        <f t="shared" si="4"/>
        <v>8.2057676876502512</v>
      </c>
      <c r="G24" s="1">
        <f t="shared" si="5"/>
        <v>4.5355483612566685</v>
      </c>
      <c r="H24" s="1">
        <f t="shared" si="6"/>
        <v>1.5118494537522229</v>
      </c>
      <c r="I24" s="1">
        <f t="shared" si="7"/>
        <v>12.405885396191673</v>
      </c>
      <c r="J24" s="1">
        <f t="shared" si="8"/>
        <v>226.77741806283342</v>
      </c>
    </row>
    <row r="25" spans="1:10">
      <c r="A25" s="1">
        <f t="shared" si="9"/>
        <v>17</v>
      </c>
      <c r="B25" s="1">
        <f t="shared" si="0"/>
        <v>1.0681415022205298</v>
      </c>
      <c r="C25" s="1">
        <f t="shared" si="1"/>
        <v>43.377180662171256</v>
      </c>
      <c r="D25" s="1">
        <f t="shared" si="2"/>
        <v>5.4243685512313871</v>
      </c>
      <c r="E25" s="1">
        <f t="shared" si="3"/>
        <v>235.29381462496403</v>
      </c>
      <c r="F25" s="1">
        <f t="shared" si="4"/>
        <v>6.6228193378287443</v>
      </c>
      <c r="G25" s="1">
        <f t="shared" si="5"/>
        <v>5.4243685512313871</v>
      </c>
      <c r="H25" s="1">
        <f t="shared" si="6"/>
        <v>1.8081228504104623</v>
      </c>
      <c r="I25" s="1">
        <f t="shared" si="7"/>
        <v>11.97487097886844</v>
      </c>
      <c r="J25" s="1">
        <f t="shared" si="8"/>
        <v>271.21842756156934</v>
      </c>
    </row>
    <row r="26" spans="1:10">
      <c r="A26" s="1">
        <f t="shared" si="9"/>
        <v>18</v>
      </c>
      <c r="B26" s="1">
        <f t="shared" si="0"/>
        <v>1.1309733552923256</v>
      </c>
      <c r="C26" s="1">
        <f t="shared" si="1"/>
        <v>44.788939097067967</v>
      </c>
      <c r="D26" s="1">
        <f t="shared" si="2"/>
        <v>6.2917812366926569</v>
      </c>
      <c r="E26" s="1">
        <f t="shared" si="3"/>
        <v>281.80220662230238</v>
      </c>
      <c r="F26" s="1">
        <f t="shared" si="4"/>
        <v>5.2110609029320329</v>
      </c>
      <c r="G26" s="1">
        <f t="shared" si="5"/>
        <v>6.2917812366926569</v>
      </c>
      <c r="H26" s="1">
        <f t="shared" si="6"/>
        <v>2.0972604122308858</v>
      </c>
      <c r="I26" s="1">
        <f t="shared" si="7"/>
        <v>10.928951737443487</v>
      </c>
      <c r="J26" s="1">
        <f t="shared" si="8"/>
        <v>314.58906183463284</v>
      </c>
    </row>
    <row r="27" spans="1:10">
      <c r="A27" s="1">
        <f t="shared" si="9"/>
        <v>19</v>
      </c>
      <c r="B27" s="1">
        <f t="shared" si="0"/>
        <v>1.1938052083641215</v>
      </c>
      <c r="C27" s="1">
        <f t="shared" si="1"/>
        <v>46.023936051468446</v>
      </c>
      <c r="D27" s="1">
        <f t="shared" si="2"/>
        <v>7.1343631360541302</v>
      </c>
      <c r="E27" s="1">
        <f t="shared" si="3"/>
        <v>328.35147274170919</v>
      </c>
      <c r="F27" s="1">
        <f t="shared" si="4"/>
        <v>3.9760639485315536</v>
      </c>
      <c r="G27" s="1">
        <f t="shared" si="5"/>
        <v>7.1343631360541302</v>
      </c>
      <c r="H27" s="1">
        <f t="shared" si="6"/>
        <v>2.3781210453513766</v>
      </c>
      <c r="I27" s="1">
        <f t="shared" si="7"/>
        <v>9.4555613536657805</v>
      </c>
      <c r="J27" s="1">
        <f t="shared" si="8"/>
        <v>356.71815680270652</v>
      </c>
    </row>
    <row r="28" spans="1:10">
      <c r="A28" s="1">
        <f t="shared" si="9"/>
        <v>20</v>
      </c>
      <c r="B28" s="1">
        <f t="shared" si="0"/>
        <v>1.2566370614359172</v>
      </c>
      <c r="C28" s="1">
        <f t="shared" si="1"/>
        <v>47.077297556610098</v>
      </c>
      <c r="D28" s="1">
        <f t="shared" si="2"/>
        <v>7.9487889634980737</v>
      </c>
      <c r="E28" s="1">
        <f t="shared" si="3"/>
        <v>374.20750324929719</v>
      </c>
      <c r="F28" s="1">
        <f t="shared" si="4"/>
        <v>2.9227024433899018</v>
      </c>
      <c r="G28" s="1">
        <f t="shared" si="5"/>
        <v>7.9487889634980737</v>
      </c>
      <c r="H28" s="1">
        <f t="shared" si="6"/>
        <v>2.6495963211660247</v>
      </c>
      <c r="I28" s="1">
        <f t="shared" si="7"/>
        <v>7.7439816418688352</v>
      </c>
      <c r="J28" s="1">
        <f t="shared" si="8"/>
        <v>397.4394481749037</v>
      </c>
    </row>
    <row r="29" spans="1:10">
      <c r="A29" s="1">
        <f t="shared" si="9"/>
        <v>21</v>
      </c>
      <c r="B29" s="1">
        <f t="shared" si="0"/>
        <v>1.3194689145077132</v>
      </c>
      <c r="C29" s="1">
        <f t="shared" si="1"/>
        <v>47.944866475867236</v>
      </c>
      <c r="D29" s="1">
        <f t="shared" si="2"/>
        <v>8.7318445523593411</v>
      </c>
      <c r="E29" s="1">
        <f t="shared" si="3"/>
        <v>418.64712115089731</v>
      </c>
      <c r="F29" s="1">
        <f t="shared" si="4"/>
        <v>2.0551335241327635</v>
      </c>
      <c r="G29" s="1">
        <f t="shared" si="5"/>
        <v>8.7318445523593411</v>
      </c>
      <c r="H29" s="1">
        <f t="shared" si="6"/>
        <v>2.9106148507864469</v>
      </c>
      <c r="I29" s="1">
        <f t="shared" si="7"/>
        <v>5.9817021556899084</v>
      </c>
      <c r="J29" s="1">
        <f t="shared" si="8"/>
        <v>436.59222761796707</v>
      </c>
    </row>
    <row r="30" spans="1:10">
      <c r="A30" s="1">
        <f t="shared" si="9"/>
        <v>22</v>
      </c>
      <c r="B30" s="1">
        <f t="shared" si="0"/>
        <v>1.3823007675795091</v>
      </c>
      <c r="C30" s="1">
        <f t="shared" si="1"/>
        <v>48.62321891107009</v>
      </c>
      <c r="D30" s="1">
        <f t="shared" si="2"/>
        <v>9.4804395399727657</v>
      </c>
      <c r="E30" s="1">
        <f t="shared" si="3"/>
        <v>460.9694871252604</v>
      </c>
      <c r="F30" s="1">
        <f t="shared" si="4"/>
        <v>1.3767810889299099</v>
      </c>
      <c r="G30" s="1">
        <f t="shared" si="5"/>
        <v>9.4804395399727657</v>
      </c>
      <c r="H30" s="1">
        <f t="shared" si="6"/>
        <v>3.1601465133242552</v>
      </c>
      <c r="I30" s="1">
        <f t="shared" si="7"/>
        <v>4.3508299577926266</v>
      </c>
      <c r="J30" s="1">
        <f t="shared" si="8"/>
        <v>474.02197699863831</v>
      </c>
    </row>
    <row r="31" spans="1:10">
      <c r="A31" s="1">
        <f t="shared" si="9"/>
        <v>23</v>
      </c>
      <c r="B31" s="1">
        <f t="shared" si="0"/>
        <v>1.4451326206513049</v>
      </c>
      <c r="C31" s="1">
        <f t="shared" si="1"/>
        <v>49.109677715066653</v>
      </c>
      <c r="D31" s="1">
        <f t="shared" si="2"/>
        <v>10.191619563922748</v>
      </c>
      <c r="E31" s="1">
        <f t="shared" si="3"/>
        <v>500.50715217881429</v>
      </c>
      <c r="F31" s="1">
        <f t="shared" si="4"/>
        <v>0.89032228493334742</v>
      </c>
      <c r="G31" s="1">
        <f t="shared" si="5"/>
        <v>10.191619563922748</v>
      </c>
      <c r="H31" s="1">
        <f t="shared" si="6"/>
        <v>3.3972065213075826</v>
      </c>
      <c r="I31" s="1">
        <f t="shared" si="7"/>
        <v>3.0246086724410355</v>
      </c>
      <c r="J31" s="1">
        <f t="shared" si="8"/>
        <v>509.58097819613738</v>
      </c>
    </row>
    <row r="32" spans="1:10">
      <c r="A32" s="1">
        <f t="shared" si="9"/>
        <v>24</v>
      </c>
      <c r="B32" s="1">
        <f t="shared" si="0"/>
        <v>1.5079644737231008</v>
      </c>
      <c r="C32" s="1">
        <f t="shared" si="1"/>
        <v>49.402323057199439</v>
      </c>
      <c r="D32" s="1">
        <f t="shared" si="2"/>
        <v>10.862577921562014</v>
      </c>
      <c r="E32" s="1">
        <f t="shared" si="3"/>
        <v>536.63658371500867</v>
      </c>
      <c r="F32" s="1">
        <f t="shared" si="4"/>
        <v>0.59767694280056105</v>
      </c>
      <c r="G32" s="1">
        <f t="shared" si="5"/>
        <v>10.862577921562014</v>
      </c>
      <c r="H32" s="1">
        <f t="shared" si="6"/>
        <v>3.6208593071873381</v>
      </c>
      <c r="I32" s="1">
        <f t="shared" si="7"/>
        <v>2.1641041210306859</v>
      </c>
      <c r="J32" s="1">
        <f t="shared" si="8"/>
        <v>543.12889607810075</v>
      </c>
    </row>
    <row r="33" spans="1:10">
      <c r="A33" s="1">
        <f t="shared" si="9"/>
        <v>25</v>
      </c>
      <c r="B33" s="1">
        <f t="shared" si="0"/>
        <v>1.5707963267948968</v>
      </c>
      <c r="C33" s="1">
        <f t="shared" si="1"/>
        <v>49.5</v>
      </c>
      <c r="D33" s="1">
        <f t="shared" si="2"/>
        <v>11.490666646784671</v>
      </c>
      <c r="E33" s="1">
        <f t="shared" si="3"/>
        <v>568.78799901584125</v>
      </c>
      <c r="F33" s="1">
        <f t="shared" si="4"/>
        <v>0.5</v>
      </c>
      <c r="G33" s="1">
        <f t="shared" si="5"/>
        <v>11.490666646784671</v>
      </c>
      <c r="H33" s="1">
        <f t="shared" si="6"/>
        <v>3.8302222155948904</v>
      </c>
      <c r="I33" s="1">
        <f t="shared" si="7"/>
        <v>1.9151111077974452</v>
      </c>
      <c r="J33" s="1">
        <f t="shared" si="8"/>
        <v>574.53333233923354</v>
      </c>
    </row>
    <row r="34" spans="1:10">
      <c r="A34" s="1">
        <f t="shared" si="9"/>
        <v>26</v>
      </c>
      <c r="B34" s="1">
        <f t="shared" si="0"/>
        <v>1.6336281798666925</v>
      </c>
      <c r="C34" s="1">
        <f t="shared" si="1"/>
        <v>49.402323057199439</v>
      </c>
      <c r="D34" s="1">
        <f t="shared" si="2"/>
        <v>12.073406960338712</v>
      </c>
      <c r="E34" s="1">
        <f t="shared" si="3"/>
        <v>596.45435105569334</v>
      </c>
      <c r="F34" s="1">
        <f t="shared" si="4"/>
        <v>0.59767694280056105</v>
      </c>
      <c r="G34" s="1">
        <f t="shared" si="5"/>
        <v>12.073406960338712</v>
      </c>
      <c r="H34" s="1">
        <f t="shared" si="6"/>
        <v>4.0244689867795707</v>
      </c>
      <c r="I34" s="1">
        <f t="shared" si="7"/>
        <v>2.4053323204140855</v>
      </c>
      <c r="J34" s="1">
        <f t="shared" si="8"/>
        <v>603.67034801693558</v>
      </c>
    </row>
    <row r="35" spans="1:10">
      <c r="A35" s="1">
        <f t="shared" si="9"/>
        <v>27</v>
      </c>
      <c r="B35" s="1">
        <f t="shared" si="0"/>
        <v>1.6964600329384885</v>
      </c>
      <c r="C35" s="1">
        <f t="shared" si="1"/>
        <v>49.109677715066653</v>
      </c>
      <c r="D35" s="1">
        <f t="shared" si="2"/>
        <v>12.608499052435265</v>
      </c>
      <c r="E35" s="1">
        <f t="shared" si="3"/>
        <v>619.19932493581916</v>
      </c>
      <c r="F35" s="1">
        <f t="shared" si="4"/>
        <v>0.89032228493334742</v>
      </c>
      <c r="G35" s="1">
        <f t="shared" si="5"/>
        <v>12.608499052435265</v>
      </c>
      <c r="H35" s="1">
        <f t="shared" si="6"/>
        <v>4.2028330174784214</v>
      </c>
      <c r="I35" s="1">
        <f t="shared" si="7"/>
        <v>3.7418758953147035</v>
      </c>
      <c r="J35" s="1">
        <f t="shared" si="8"/>
        <v>630.42495262176328</v>
      </c>
    </row>
    <row r="36" spans="1:10">
      <c r="A36" s="1">
        <f t="shared" si="9"/>
        <v>28</v>
      </c>
      <c r="B36" s="1">
        <f t="shared" si="0"/>
        <v>1.7592918860102844</v>
      </c>
      <c r="C36" s="1">
        <f t="shared" si="1"/>
        <v>48.623218911070083</v>
      </c>
      <c r="D36" s="1">
        <f t="shared" si="2"/>
        <v>13.093831159047147</v>
      </c>
      <c r="E36" s="1">
        <f t="shared" si="3"/>
        <v>636.66421883093994</v>
      </c>
      <c r="F36" s="1">
        <f t="shared" si="4"/>
        <v>1.376781088929917</v>
      </c>
      <c r="G36" s="1">
        <f t="shared" si="5"/>
        <v>13.093831159047147</v>
      </c>
      <c r="H36" s="1">
        <f t="shared" si="6"/>
        <v>4.3646103863490486</v>
      </c>
      <c r="I36" s="1">
        <f t="shared" si="7"/>
        <v>6.0091130404724691</v>
      </c>
      <c r="J36" s="1">
        <f t="shared" si="8"/>
        <v>654.69155795235736</v>
      </c>
    </row>
    <row r="37" spans="1:10">
      <c r="A37" s="1">
        <f t="shared" si="9"/>
        <v>29</v>
      </c>
      <c r="B37" s="1">
        <f t="shared" si="0"/>
        <v>1.8221237390820801</v>
      </c>
      <c r="C37" s="1">
        <f t="shared" si="1"/>
        <v>47.944866475867236</v>
      </c>
      <c r="D37" s="1">
        <f t="shared" si="2"/>
        <v>13.527487896076709</v>
      </c>
      <c r="E37" s="1">
        <f t="shared" si="3"/>
        <v>648.57360093130796</v>
      </c>
      <c r="F37" s="1">
        <f t="shared" si="4"/>
        <v>2.0551335241327635</v>
      </c>
      <c r="G37" s="1">
        <f t="shared" si="5"/>
        <v>13.527487896076709</v>
      </c>
      <c r="H37" s="1">
        <f t="shared" si="6"/>
        <v>4.5091626320255696</v>
      </c>
      <c r="I37" s="1">
        <f t="shared" si="7"/>
        <v>9.2669312908424768</v>
      </c>
      <c r="J37" s="1">
        <f t="shared" si="8"/>
        <v>676.37439480383546</v>
      </c>
    </row>
    <row r="38" spans="1:10">
      <c r="A38" s="1">
        <f t="shared" si="9"/>
        <v>30</v>
      </c>
      <c r="B38" s="1">
        <f t="shared" si="0"/>
        <v>1.8849555921538761</v>
      </c>
      <c r="C38" s="1">
        <f t="shared" si="1"/>
        <v>47.077297556610098</v>
      </c>
      <c r="D38" s="1">
        <f t="shared" si="2"/>
        <v>13.907757818501812</v>
      </c>
      <c r="E38" s="1">
        <f t="shared" si="3"/>
        <v>654.73965316688032</v>
      </c>
      <c r="F38" s="1">
        <f t="shared" si="4"/>
        <v>2.9227024433899018</v>
      </c>
      <c r="G38" s="1">
        <f t="shared" si="5"/>
        <v>13.907757818501812</v>
      </c>
      <c r="H38" s="1">
        <f t="shared" si="6"/>
        <v>4.6359192728339371</v>
      </c>
      <c r="I38" s="1">
        <f t="shared" si="7"/>
        <v>13.549412586070085</v>
      </c>
      <c r="J38" s="1">
        <f t="shared" si="8"/>
        <v>695.38789092509057</v>
      </c>
    </row>
    <row r="39" spans="1:10">
      <c r="A39" s="1">
        <f t="shared" si="9"/>
        <v>31</v>
      </c>
      <c r="B39" s="1">
        <f t="shared" si="0"/>
        <v>1.9477874452256718</v>
      </c>
      <c r="C39" s="1">
        <f t="shared" si="1"/>
        <v>46.023936051468439</v>
      </c>
      <c r="D39" s="1">
        <f t="shared" si="2"/>
        <v>14.233140174667447</v>
      </c>
      <c r="E39" s="1">
        <f t="shared" si="3"/>
        <v>655.06513321048089</v>
      </c>
      <c r="F39" s="1">
        <f t="shared" si="4"/>
        <v>3.9760639485315608</v>
      </c>
      <c r="G39" s="1">
        <f t="shared" si="5"/>
        <v>14.233140174667447</v>
      </c>
      <c r="H39" s="1">
        <f t="shared" si="6"/>
        <v>4.7443800582224824</v>
      </c>
      <c r="I39" s="1">
        <f t="shared" si="7"/>
        <v>18.863958507630478</v>
      </c>
      <c r="J39" s="1">
        <f t="shared" si="8"/>
        <v>711.65700873337232</v>
      </c>
    </row>
    <row r="40" spans="1:10">
      <c r="A40" s="1">
        <f t="shared" si="9"/>
        <v>32</v>
      </c>
      <c r="B40" s="1">
        <f t="shared" si="0"/>
        <v>2.0106192982974678</v>
      </c>
      <c r="C40" s="1">
        <f t="shared" si="1"/>
        <v>44.788939097067967</v>
      </c>
      <c r="D40" s="1">
        <f t="shared" si="2"/>
        <v>14.502350829066891</v>
      </c>
      <c r="E40" s="1">
        <f t="shared" si="3"/>
        <v>649.54490804739009</v>
      </c>
      <c r="F40" s="1">
        <f t="shared" si="4"/>
        <v>5.2110609029320329</v>
      </c>
      <c r="G40" s="1">
        <f t="shared" si="5"/>
        <v>14.502350829066891</v>
      </c>
      <c r="H40" s="1">
        <f t="shared" si="6"/>
        <v>4.8341169430222974</v>
      </c>
      <c r="I40" s="1">
        <f t="shared" si="7"/>
        <v>25.190877801984811</v>
      </c>
      <c r="J40" s="1">
        <f t="shared" si="8"/>
        <v>725.11754145334453</v>
      </c>
    </row>
    <row r="41" spans="1:10">
      <c r="A41" s="1">
        <f t="shared" si="9"/>
        <v>33</v>
      </c>
      <c r="B41" s="1">
        <f t="shared" si="0"/>
        <v>2.0734511513692637</v>
      </c>
      <c r="C41" s="1">
        <f t="shared" si="1"/>
        <v>43.377180662171241</v>
      </c>
      <c r="D41" s="1">
        <f t="shared" si="2"/>
        <v>14.714327330237875</v>
      </c>
      <c r="E41" s="1">
        <f t="shared" si="3"/>
        <v>638.26603492605216</v>
      </c>
      <c r="F41" s="1">
        <f t="shared" si="4"/>
        <v>6.6228193378287585</v>
      </c>
      <c r="G41" s="1">
        <f t="shared" si="5"/>
        <v>14.714327330237875</v>
      </c>
      <c r="H41" s="1">
        <f t="shared" si="6"/>
        <v>4.9047757767459581</v>
      </c>
      <c r="I41" s="1">
        <f t="shared" si="7"/>
        <v>32.483443861947201</v>
      </c>
      <c r="J41" s="1">
        <f t="shared" si="8"/>
        <v>735.71636651189374</v>
      </c>
    </row>
    <row r="42" spans="1:10">
      <c r="A42" s="1">
        <f t="shared" si="9"/>
        <v>34</v>
      </c>
      <c r="B42" s="1">
        <f t="shared" si="0"/>
        <v>2.1362830044410597</v>
      </c>
      <c r="C42" s="1">
        <f t="shared" si="1"/>
        <v>41.794232312349742</v>
      </c>
      <c r="D42" s="1">
        <f t="shared" si="2"/>
        <v>14.868233103773127</v>
      </c>
      <c r="E42" s="1">
        <f t="shared" si="3"/>
        <v>621.4063884132629</v>
      </c>
      <c r="F42" s="1">
        <f t="shared" si="4"/>
        <v>8.2057676876502583</v>
      </c>
      <c r="G42" s="1">
        <f t="shared" si="5"/>
        <v>14.868233103773127</v>
      </c>
      <c r="H42" s="1">
        <f t="shared" si="6"/>
        <v>4.9560777012577093</v>
      </c>
      <c r="I42" s="1">
        <f t="shared" si="7"/>
        <v>40.668422258464481</v>
      </c>
      <c r="J42" s="1">
        <f t="shared" si="8"/>
        <v>743.41165518865637</v>
      </c>
    </row>
    <row r="43" spans="1:10">
      <c r="A43" s="1">
        <f t="shared" si="9"/>
        <v>35</v>
      </c>
      <c r="B43" s="1">
        <f t="shared" si="0"/>
        <v>2.1991148575128552</v>
      </c>
      <c r="C43" s="1">
        <f t="shared" si="1"/>
        <v>40.046341221559899</v>
      </c>
      <c r="D43" s="1">
        <f t="shared" si="2"/>
        <v>14.963460753897364</v>
      </c>
      <c r="E43" s="1">
        <f t="shared" si="3"/>
        <v>599.23185520599372</v>
      </c>
      <c r="F43" s="1">
        <f t="shared" si="4"/>
        <v>9.9536587784401007</v>
      </c>
      <c r="G43" s="1">
        <f t="shared" si="5"/>
        <v>14.963460753897364</v>
      </c>
      <c r="H43" s="1">
        <f t="shared" si="6"/>
        <v>4.9878202512991212</v>
      </c>
      <c r="I43" s="1">
        <f t="shared" si="7"/>
        <v>49.647060829624806</v>
      </c>
      <c r="J43" s="1">
        <f t="shared" si="8"/>
        <v>748.17303769486819</v>
      </c>
    </row>
    <row r="44" spans="1:10">
      <c r="A44" s="1">
        <f t="shared" si="9"/>
        <v>36</v>
      </c>
      <c r="B44" s="1">
        <f t="shared" si="0"/>
        <v>2.2619467105846511</v>
      </c>
      <c r="C44" s="1">
        <f t="shared" si="1"/>
        <v>38.140405517401568</v>
      </c>
      <c r="D44" s="1">
        <f t="shared" si="2"/>
        <v>14.999634460580921</v>
      </c>
      <c r="E44" s="1">
        <f t="shared" si="3"/>
        <v>572.09214093934725</v>
      </c>
      <c r="F44" s="1">
        <f t="shared" si="4"/>
        <v>11.859594482598432</v>
      </c>
      <c r="G44" s="1">
        <f t="shared" si="5"/>
        <v>14.999634460580921</v>
      </c>
      <c r="H44" s="1">
        <f t="shared" si="6"/>
        <v>4.9998781535269741</v>
      </c>
      <c r="I44" s="1">
        <f t="shared" si="7"/>
        <v>59.29652736323294</v>
      </c>
      <c r="J44" s="1">
        <f t="shared" si="8"/>
        <v>749.98172302904607</v>
      </c>
    </row>
    <row r="45" spans="1:10">
      <c r="A45" s="1">
        <f t="shared" si="9"/>
        <v>37</v>
      </c>
      <c r="B45" s="1">
        <f t="shared" si="0"/>
        <v>2.3247785636564471</v>
      </c>
      <c r="C45" s="1">
        <f t="shared" si="1"/>
        <v>36.083947057359865</v>
      </c>
      <c r="D45" s="1">
        <f t="shared" si="2"/>
        <v>14.976611462729716</v>
      </c>
      <c r="E45" s="1">
        <f t="shared" si="3"/>
        <v>540.41525511978796</v>
      </c>
      <c r="F45" s="1">
        <f t="shared" si="4"/>
        <v>13.916052942640135</v>
      </c>
      <c r="G45" s="1">
        <f t="shared" si="5"/>
        <v>14.976611462729716</v>
      </c>
      <c r="H45" s="1">
        <f t="shared" si="6"/>
        <v>4.9922038209099053</v>
      </c>
      <c r="I45" s="1">
        <f t="shared" si="7"/>
        <v>69.471772672232618</v>
      </c>
      <c r="J45" s="1">
        <f t="shared" si="8"/>
        <v>748.83057313648578</v>
      </c>
    </row>
    <row r="46" spans="1:10">
      <c r="A46" s="1">
        <f t="shared" si="9"/>
        <v>38</v>
      </c>
      <c r="B46" s="1">
        <f t="shared" si="0"/>
        <v>2.387610416728243</v>
      </c>
      <c r="C46" s="1">
        <f t="shared" si="1"/>
        <v>33.885081743470082</v>
      </c>
      <c r="D46" s="1">
        <f t="shared" si="2"/>
        <v>14.894482621598055</v>
      </c>
      <c r="E46" s="1">
        <f t="shared" si="3"/>
        <v>504.70076115954464</v>
      </c>
      <c r="F46" s="1">
        <f t="shared" si="4"/>
        <v>16.114918256529918</v>
      </c>
      <c r="G46" s="1">
        <f t="shared" si="5"/>
        <v>14.894482621598055</v>
      </c>
      <c r="H46" s="1">
        <f t="shared" si="6"/>
        <v>4.9648275405326849</v>
      </c>
      <c r="I46" s="1">
        <f t="shared" si="7"/>
        <v>80.007789973452702</v>
      </c>
      <c r="J46" s="1">
        <f t="shared" si="8"/>
        <v>744.72413107990269</v>
      </c>
    </row>
    <row r="47" spans="1:10">
      <c r="A47" s="1">
        <f t="shared" si="9"/>
        <v>39</v>
      </c>
      <c r="B47" s="1">
        <f t="shared" si="0"/>
        <v>2.450442269800039</v>
      </c>
      <c r="C47" s="1">
        <f t="shared" si="1"/>
        <v>31.552487492560132</v>
      </c>
      <c r="D47" s="1">
        <f t="shared" si="2"/>
        <v>14.753572062200789</v>
      </c>
      <c r="E47" s="1">
        <f t="shared" si="3"/>
        <v>465.51189796317499</v>
      </c>
      <c r="F47" s="1">
        <f t="shared" si="4"/>
        <v>18.447512507439868</v>
      </c>
      <c r="G47" s="1">
        <f t="shared" si="5"/>
        <v>14.753572062200789</v>
      </c>
      <c r="H47" s="1">
        <f t="shared" si="6"/>
        <v>4.9178573540669293</v>
      </c>
      <c r="I47" s="1">
        <f t="shared" si="7"/>
        <v>90.722235048954815</v>
      </c>
      <c r="J47" s="1">
        <f t="shared" si="8"/>
        <v>737.67860311003938</v>
      </c>
    </row>
    <row r="48" spans="1:10">
      <c r="A48" s="1">
        <f t="shared" si="9"/>
        <v>40</v>
      </c>
      <c r="B48" s="1">
        <f t="shared" si="0"/>
        <v>2.5132741228718345</v>
      </c>
      <c r="C48" s="1">
        <f t="shared" si="1"/>
        <v>29.095369988477426</v>
      </c>
      <c r="D48" s="1">
        <f t="shared" si="2"/>
        <v>14.554435894139948</v>
      </c>
      <c r="E48" s="1">
        <f t="shared" si="3"/>
        <v>423.46669731357804</v>
      </c>
      <c r="F48" s="1">
        <f t="shared" si="4"/>
        <v>20.904630011522574</v>
      </c>
      <c r="G48" s="1">
        <f t="shared" si="5"/>
        <v>14.554435894139948</v>
      </c>
      <c r="H48" s="1">
        <f t="shared" si="6"/>
        <v>4.8514786313799823</v>
      </c>
      <c r="I48" s="1">
        <f t="shared" si="7"/>
        <v>101.41836579780644</v>
      </c>
      <c r="J48" s="1">
        <f t="shared" si="8"/>
        <v>727.72179470699734</v>
      </c>
    </row>
    <row r="49" spans="1:10">
      <c r="A49" s="1">
        <f t="shared" si="9"/>
        <v>41</v>
      </c>
      <c r="B49" s="1">
        <f t="shared" si="0"/>
        <v>2.5761059759436304</v>
      </c>
      <c r="C49" s="1">
        <f t="shared" si="1"/>
        <v>26.523426351460333</v>
      </c>
      <c r="D49" s="1">
        <f t="shared" si="2"/>
        <v>14.297860016894205</v>
      </c>
      <c r="E49" s="1">
        <f t="shared" si="3"/>
        <v>379.22823714158284</v>
      </c>
      <c r="F49" s="1">
        <f t="shared" si="4"/>
        <v>23.476573648539667</v>
      </c>
      <c r="G49" s="1">
        <f t="shared" si="5"/>
        <v>14.297860016894205</v>
      </c>
      <c r="H49" s="1">
        <f t="shared" si="6"/>
        <v>4.7659533389647351</v>
      </c>
      <c r="I49" s="1">
        <f t="shared" si="7"/>
        <v>111.88825456770914</v>
      </c>
      <c r="J49" s="1">
        <f t="shared" si="8"/>
        <v>714.89300084471029</v>
      </c>
    </row>
    <row r="50" spans="1:10">
      <c r="A50" s="1">
        <f t="shared" si="9"/>
        <v>42</v>
      </c>
      <c r="B50" s="1">
        <f t="shared" si="0"/>
        <v>2.6389378290154264</v>
      </c>
      <c r="C50" s="1">
        <f t="shared" si="1"/>
        <v>23.846806868034903</v>
      </c>
      <c r="D50" s="1">
        <f t="shared" si="2"/>
        <v>13.984857018232683</v>
      </c>
      <c r="E50" s="1">
        <f t="shared" si="3"/>
        <v>333.49418439087725</v>
      </c>
      <c r="F50" s="1">
        <f t="shared" si="4"/>
        <v>26.153193131965097</v>
      </c>
      <c r="G50" s="1">
        <f t="shared" si="5"/>
        <v>13.984857018232683</v>
      </c>
      <c r="H50" s="1">
        <f t="shared" si="6"/>
        <v>4.6616190060775606</v>
      </c>
      <c r="I50" s="1">
        <f t="shared" si="7"/>
        <v>121.91622217358562</v>
      </c>
      <c r="J50" s="1">
        <f t="shared" si="8"/>
        <v>699.24285091163415</v>
      </c>
    </row>
    <row r="51" spans="1:10">
      <c r="A51" s="1">
        <f t="shared" si="9"/>
        <v>43</v>
      </c>
      <c r="B51" s="1">
        <f t="shared" si="0"/>
        <v>2.7017696820872223</v>
      </c>
      <c r="C51" s="1">
        <f t="shared" si="1"/>
        <v>21.076074932471087</v>
      </c>
      <c r="D51" s="1">
        <f t="shared" si="2"/>
        <v>13.616662177993629</v>
      </c>
      <c r="E51" s="1">
        <f t="shared" si="3"/>
        <v>286.98579239353865</v>
      </c>
      <c r="F51" s="1">
        <f t="shared" si="4"/>
        <v>28.923925067528913</v>
      </c>
      <c r="G51" s="1">
        <f t="shared" si="5"/>
        <v>13.616662177993629</v>
      </c>
      <c r="H51" s="1">
        <f t="shared" si="6"/>
        <v>4.5388873926645426</v>
      </c>
      <c r="I51" s="1">
        <f t="shared" si="7"/>
        <v>131.2824388353809</v>
      </c>
      <c r="J51" s="1">
        <f t="shared" si="8"/>
        <v>680.83310889968141</v>
      </c>
    </row>
    <row r="52" spans="1:10">
      <c r="A52" s="1">
        <f t="shared" si="9"/>
        <v>44</v>
      </c>
      <c r="B52" s="1">
        <f t="shared" si="0"/>
        <v>2.7646015351590183</v>
      </c>
      <c r="C52" s="1">
        <f t="shared" si="1"/>
        <v>18.222165357891548</v>
      </c>
      <c r="D52" s="1">
        <f t="shared" si="2"/>
        <v>13.194728592999247</v>
      </c>
      <c r="E52" s="1">
        <f t="shared" si="3"/>
        <v>240.43652627413198</v>
      </c>
      <c r="F52" s="1">
        <f t="shared" si="4"/>
        <v>31.777834642108452</v>
      </c>
      <c r="G52" s="1">
        <f t="shared" si="5"/>
        <v>13.194728592999247</v>
      </c>
      <c r="H52" s="1">
        <f t="shared" si="6"/>
        <v>4.3982428643330822</v>
      </c>
      <c r="I52" s="1">
        <f t="shared" si="7"/>
        <v>139.76663445861013</v>
      </c>
      <c r="J52" s="1">
        <f t="shared" si="8"/>
        <v>659.73642964996236</v>
      </c>
    </row>
    <row r="53" spans="1:10">
      <c r="A53" s="1">
        <f t="shared" si="9"/>
        <v>45</v>
      </c>
      <c r="B53" s="1">
        <f t="shared" si="0"/>
        <v>2.8274333882308142</v>
      </c>
      <c r="C53" s="1">
        <f t="shared" si="1"/>
        <v>15.296341221559882</v>
      </c>
      <c r="D53" s="1">
        <f t="shared" si="2"/>
        <v>12.720721442346388</v>
      </c>
      <c r="E53" s="1">
        <f t="shared" si="3"/>
        <v>194.58049576654372</v>
      </c>
      <c r="F53" s="1">
        <f t="shared" si="4"/>
        <v>34.703658778440115</v>
      </c>
      <c r="G53" s="1">
        <f t="shared" si="5"/>
        <v>12.720721442346388</v>
      </c>
      <c r="H53" s="1">
        <f t="shared" si="6"/>
        <v>4.2402404807821297</v>
      </c>
      <c r="I53" s="1">
        <f t="shared" si="7"/>
        <v>147.15185878359188</v>
      </c>
      <c r="J53" s="1">
        <f t="shared" si="8"/>
        <v>636.03607211731946</v>
      </c>
    </row>
    <row r="54" spans="1:10">
      <c r="A54" s="1">
        <f t="shared" si="9"/>
        <v>46</v>
      </c>
      <c r="B54" s="1">
        <f t="shared" si="0"/>
        <v>2.8902652413026098</v>
      </c>
      <c r="C54" s="1">
        <f t="shared" si="1"/>
        <v>12.310149414660314</v>
      </c>
      <c r="D54" s="1">
        <f t="shared" si="2"/>
        <v>12.196511415705414</v>
      </c>
      <c r="E54" s="1">
        <f t="shared" si="3"/>
        <v>150.14087786494383</v>
      </c>
      <c r="F54" s="1">
        <f t="shared" si="4"/>
        <v>37.689850585339684</v>
      </c>
      <c r="G54" s="1">
        <f t="shared" si="5"/>
        <v>12.196511415705414</v>
      </c>
      <c r="H54" s="1">
        <f t="shared" si="6"/>
        <v>4.0655038052351378</v>
      </c>
      <c r="I54" s="1">
        <f t="shared" si="7"/>
        <v>153.22823097344227</v>
      </c>
      <c r="J54" s="1">
        <f t="shared" si="8"/>
        <v>609.82557078527066</v>
      </c>
    </row>
    <row r="55" spans="1:10">
      <c r="A55" s="1">
        <f t="shared" si="9"/>
        <v>47</v>
      </c>
      <c r="B55" s="1">
        <f t="shared" si="0"/>
        <v>2.9530970943744057</v>
      </c>
      <c r="C55" s="1">
        <f t="shared" si="1"/>
        <v>9.2753750719933663</v>
      </c>
      <c r="D55" s="1">
        <f t="shared" si="2"/>
        <v>11.624167330562695</v>
      </c>
      <c r="E55" s="1">
        <f t="shared" si="3"/>
        <v>107.81851189058089</v>
      </c>
      <c r="F55" s="1">
        <f t="shared" si="4"/>
        <v>40.724624928006634</v>
      </c>
      <c r="G55" s="1">
        <f t="shared" si="5"/>
        <v>11.624167330562695</v>
      </c>
      <c r="H55" s="1">
        <f t="shared" si="6"/>
        <v>3.8747224435208985</v>
      </c>
      <c r="I55" s="1">
        <f t="shared" si="7"/>
        <v>157.79661821251796</v>
      </c>
      <c r="J55" s="1">
        <f t="shared" si="8"/>
        <v>581.20836652813477</v>
      </c>
    </row>
    <row r="56" spans="1:10">
      <c r="A56" s="1">
        <f t="shared" si="9"/>
        <v>48</v>
      </c>
      <c r="B56" s="1">
        <f t="shared" si="0"/>
        <v>3.0159289474462017</v>
      </c>
      <c r="C56" s="1">
        <f t="shared" si="1"/>
        <v>6.2039950614330523</v>
      </c>
      <c r="D56" s="1">
        <f t="shared" si="2"/>
        <v>11.005947967543145</v>
      </c>
      <c r="E56" s="1">
        <f t="shared" si="3"/>
        <v>68.280846837026814</v>
      </c>
      <c r="F56" s="1">
        <f t="shared" si="4"/>
        <v>43.796004938566945</v>
      </c>
      <c r="G56" s="1">
        <f t="shared" si="5"/>
        <v>11.005947967543145</v>
      </c>
      <c r="H56" s="1">
        <f t="shared" si="6"/>
        <v>3.6686493225143817</v>
      </c>
      <c r="I56" s="1">
        <f t="shared" si="7"/>
        <v>160.67218384671014</v>
      </c>
      <c r="J56" s="1">
        <f t="shared" si="8"/>
        <v>550.29739837715726</v>
      </c>
    </row>
    <row r="57" spans="1:10">
      <c r="A57" s="1">
        <f t="shared" si="9"/>
        <v>49</v>
      </c>
      <c r="B57" s="1">
        <f t="shared" si="0"/>
        <v>3.0787608005179976</v>
      </c>
      <c r="C57" s="1">
        <f t="shared" si="1"/>
        <v>3.1081307167010004</v>
      </c>
      <c r="D57" s="1">
        <f t="shared" si="2"/>
        <v>10.344293156035045</v>
      </c>
      <c r="E57" s="1">
        <f t="shared" si="3"/>
        <v>32.151415300832454</v>
      </c>
      <c r="F57" s="1">
        <f t="shared" si="4"/>
        <v>46.891869283299002</v>
      </c>
      <c r="G57" s="1">
        <f t="shared" si="5"/>
        <v>10.344293156035045</v>
      </c>
      <c r="H57" s="1">
        <f t="shared" si="6"/>
        <v>3.4480977186783481</v>
      </c>
      <c r="I57" s="1">
        <f t="shared" si="7"/>
        <v>161.68774750030659</v>
      </c>
      <c r="J57" s="1">
        <f t="shared" si="8"/>
        <v>517.2146578017522</v>
      </c>
    </row>
    <row r="58" spans="1:10">
      <c r="A58" s="1">
        <f t="shared" si="9"/>
        <v>50</v>
      </c>
      <c r="B58" s="1">
        <f t="shared" si="0"/>
        <v>3.1415926535897936</v>
      </c>
      <c r="C58" s="1">
        <f t="shared" si="1"/>
        <v>-1.591793103578043E-14</v>
      </c>
      <c r="D58" s="1">
        <f t="shared" si="2"/>
        <v>9.6418141452980866</v>
      </c>
      <c r="E58" s="1">
        <f t="shared" si="3"/>
        <v>1.5347773262466717E-13</v>
      </c>
      <c r="F58" s="1">
        <f t="shared" si="4"/>
        <v>50.000000000000014</v>
      </c>
      <c r="G58" s="1">
        <f t="shared" si="5"/>
        <v>9.6418141452980866</v>
      </c>
      <c r="H58" s="1">
        <f t="shared" si="6"/>
        <v>3.2139380484326954</v>
      </c>
      <c r="I58" s="1">
        <f t="shared" si="7"/>
        <v>160.6969024216348</v>
      </c>
      <c r="J58" s="1">
        <f t="shared" si="8"/>
        <v>482.09070726490432</v>
      </c>
    </row>
    <row r="59" spans="1:10">
      <c r="A59" s="1">
        <f t="shared" si="9"/>
        <v>51</v>
      </c>
      <c r="B59" s="1">
        <f t="shared" si="0"/>
        <v>3.2044245066615891</v>
      </c>
      <c r="C59" s="1">
        <f t="shared" si="1"/>
        <v>-3.1081307167010106</v>
      </c>
      <c r="D59" s="1">
        <f t="shared" si="2"/>
        <v>8.9012832990555211</v>
      </c>
      <c r="E59" s="1">
        <f t="shared" si="3"/>
        <v>27.666352039852171</v>
      </c>
      <c r="F59" s="1">
        <f t="shared" si="4"/>
        <v>53.108130716701012</v>
      </c>
      <c r="G59" s="1">
        <f t="shared" si="5"/>
        <v>8.9012832990555211</v>
      </c>
      <c r="H59" s="1">
        <f t="shared" si="6"/>
        <v>2.9670944330185072</v>
      </c>
      <c r="I59" s="1">
        <f t="shared" si="7"/>
        <v>157.57683899754275</v>
      </c>
      <c r="J59" s="1">
        <f t="shared" si="8"/>
        <v>445.06416495277608</v>
      </c>
    </row>
    <row r="60" spans="1:10">
      <c r="A60" s="1">
        <f t="shared" si="9"/>
        <v>52</v>
      </c>
      <c r="B60" s="1">
        <f t="shared" si="0"/>
        <v>3.267256359733385</v>
      </c>
      <c r="C60" s="1">
        <f t="shared" si="1"/>
        <v>-6.2039950614330621</v>
      </c>
      <c r="D60" s="1">
        <f t="shared" si="2"/>
        <v>8.1256231542410973</v>
      </c>
      <c r="E60" s="1">
        <f t="shared" si="3"/>
        <v>50.411325919977905</v>
      </c>
      <c r="F60" s="1">
        <f t="shared" si="4"/>
        <v>56.203995061433062</v>
      </c>
      <c r="G60" s="1">
        <f t="shared" si="5"/>
        <v>8.1256231542410973</v>
      </c>
      <c r="H60" s="1">
        <f t="shared" si="6"/>
        <v>2.7085410514136989</v>
      </c>
      <c r="I60" s="1">
        <f t="shared" si="7"/>
        <v>152.23082787734424</v>
      </c>
      <c r="J60" s="1">
        <f t="shared" si="8"/>
        <v>406.28115771205489</v>
      </c>
    </row>
    <row r="61" spans="1:10">
      <c r="A61" s="1">
        <f t="shared" si="9"/>
        <v>53</v>
      </c>
      <c r="B61" s="1">
        <f t="shared" si="0"/>
        <v>3.330088212805181</v>
      </c>
      <c r="C61" s="1">
        <f t="shared" si="1"/>
        <v>-9.2753750719933752</v>
      </c>
      <c r="D61" s="1">
        <f t="shared" si="2"/>
        <v>7.3178948870809899</v>
      </c>
      <c r="E61" s="1">
        <f t="shared" si="3"/>
        <v>67.876219815098793</v>
      </c>
      <c r="F61" s="1">
        <f t="shared" si="4"/>
        <v>59.275375071993373</v>
      </c>
      <c r="G61" s="1">
        <f t="shared" si="5"/>
        <v>7.3178948870809899</v>
      </c>
      <c r="H61" s="1">
        <f t="shared" si="6"/>
        <v>2.4392982956936633</v>
      </c>
      <c r="I61" s="1">
        <f t="shared" si="7"/>
        <v>144.59032138971608</v>
      </c>
      <c r="J61" s="1">
        <f t="shared" si="8"/>
        <v>365.89474435404952</v>
      </c>
    </row>
    <row r="62" spans="1:10">
      <c r="A62" s="1">
        <f t="shared" si="9"/>
        <v>54</v>
      </c>
      <c r="B62" s="1">
        <f t="shared" si="0"/>
        <v>3.3929200658769769</v>
      </c>
      <c r="C62" s="1">
        <f t="shared" si="1"/>
        <v>-12.310149414660323</v>
      </c>
      <c r="D62" s="1">
        <f t="shared" si="2"/>
        <v>6.4812862320297322</v>
      </c>
      <c r="E62" s="1">
        <f t="shared" si="3"/>
        <v>79.785601915466813</v>
      </c>
      <c r="F62" s="1">
        <f t="shared" si="4"/>
        <v>62.310149414660323</v>
      </c>
      <c r="G62" s="1">
        <f t="shared" si="5"/>
        <v>6.4812862320297322</v>
      </c>
      <c r="H62" s="1">
        <f t="shared" si="6"/>
        <v>2.1604287440099106</v>
      </c>
      <c r="I62" s="1">
        <f t="shared" si="7"/>
        <v>134.61663783898447</v>
      </c>
      <c r="J62" s="1">
        <f t="shared" si="8"/>
        <v>324.06431160148662</v>
      </c>
    </row>
    <row r="63" spans="1:10">
      <c r="A63" s="1">
        <f t="shared" si="9"/>
        <v>55</v>
      </c>
      <c r="B63" s="1">
        <f t="shared" si="0"/>
        <v>3.4557519189487729</v>
      </c>
      <c r="C63" s="1">
        <f t="shared" si="1"/>
        <v>-15.296341221559912</v>
      </c>
      <c r="D63" s="1">
        <f t="shared" si="2"/>
        <v>5.6190989012386767</v>
      </c>
      <c r="E63" s="1">
        <f t="shared" si="3"/>
        <v>85.951654151039179</v>
      </c>
      <c r="F63" s="1">
        <f t="shared" si="4"/>
        <v>65.296341221559913</v>
      </c>
      <c r="G63" s="1">
        <f t="shared" si="5"/>
        <v>5.6190989012386767</v>
      </c>
      <c r="H63" s="1">
        <f t="shared" si="6"/>
        <v>1.8730329670795589</v>
      </c>
      <c r="I63" s="1">
        <f t="shared" si="7"/>
        <v>122.30219973765767</v>
      </c>
      <c r="J63" s="1">
        <f t="shared" si="8"/>
        <v>280.95494506193381</v>
      </c>
    </row>
    <row r="64" spans="1:10">
      <c r="A64" s="1">
        <f t="shared" si="9"/>
        <v>56</v>
      </c>
      <c r="B64" s="1">
        <f t="shared" si="0"/>
        <v>3.5185837720205688</v>
      </c>
      <c r="C64" s="1">
        <f t="shared" si="1"/>
        <v>-18.222165357891576</v>
      </c>
      <c r="D64" s="1">
        <f t="shared" si="2"/>
        <v>4.7347355542065328</v>
      </c>
      <c r="E64" s="1">
        <f t="shared" si="3"/>
        <v>86.277134194639856</v>
      </c>
      <c r="F64" s="1">
        <f t="shared" si="4"/>
        <v>68.222165357891583</v>
      </c>
      <c r="G64" s="1">
        <f t="shared" si="5"/>
        <v>4.7347355542065328</v>
      </c>
      <c r="H64" s="1">
        <f t="shared" si="6"/>
        <v>1.578245184735511</v>
      </c>
      <c r="I64" s="1">
        <f t="shared" si="7"/>
        <v>107.67130396832218</v>
      </c>
      <c r="J64" s="1">
        <f t="shared" si="8"/>
        <v>236.73677771032663</v>
      </c>
    </row>
    <row r="65" spans="1:10">
      <c r="A65" s="1">
        <f t="shared" si="9"/>
        <v>57</v>
      </c>
      <c r="B65" s="1">
        <f t="shared" si="0"/>
        <v>3.5814156250923643</v>
      </c>
      <c r="C65" s="1">
        <f t="shared" si="1"/>
        <v>-21.076074932471098</v>
      </c>
      <c r="D65" s="1">
        <f t="shared" si="2"/>
        <v>3.8316863690368583</v>
      </c>
      <c r="E65" s="1">
        <f t="shared" si="3"/>
        <v>80.756909031548929</v>
      </c>
      <c r="F65" s="1">
        <f t="shared" si="4"/>
        <v>71.076074932471101</v>
      </c>
      <c r="G65" s="1">
        <f t="shared" si="5"/>
        <v>3.8316863690368583</v>
      </c>
      <c r="H65" s="1">
        <f t="shared" si="6"/>
        <v>1.2772287896789527</v>
      </c>
      <c r="I65" s="1">
        <f t="shared" si="7"/>
        <v>90.780409161130621</v>
      </c>
      <c r="J65" s="1">
        <f t="shared" si="8"/>
        <v>191.5843184518429</v>
      </c>
    </row>
    <row r="66" spans="1:10">
      <c r="A66" s="1">
        <f t="shared" si="9"/>
        <v>58</v>
      </c>
      <c r="B66" s="1">
        <f t="shared" si="0"/>
        <v>3.6442474781641603</v>
      </c>
      <c r="C66" s="1">
        <f t="shared" si="1"/>
        <v>-23.846806868034911</v>
      </c>
      <c r="D66" s="1">
        <f t="shared" si="2"/>
        <v>2.9135152682995789</v>
      </c>
      <c r="E66" s="1">
        <f t="shared" si="3"/>
        <v>69.478035910210977</v>
      </c>
      <c r="F66" s="1">
        <f t="shared" si="4"/>
        <v>73.846806868034918</v>
      </c>
      <c r="G66" s="1">
        <f t="shared" si="5"/>
        <v>2.9135152682995789</v>
      </c>
      <c r="H66" s="1">
        <f t="shared" si="6"/>
        <v>0.97117175609985962</v>
      </c>
      <c r="I66" s="1">
        <f t="shared" si="7"/>
        <v>71.71793310839665</v>
      </c>
      <c r="J66" s="1">
        <f t="shared" si="8"/>
        <v>145.67576341497895</v>
      </c>
    </row>
    <row r="67" spans="1:10">
      <c r="A67" s="1">
        <f t="shared" si="9"/>
        <v>59</v>
      </c>
      <c r="B67" s="1">
        <f t="shared" si="0"/>
        <v>3.7070793312359562</v>
      </c>
      <c r="C67" s="1">
        <f t="shared" si="1"/>
        <v>-26.523426351460341</v>
      </c>
      <c r="D67" s="1">
        <f t="shared" si="2"/>
        <v>1.9838458538568344</v>
      </c>
      <c r="E67" s="1">
        <f t="shared" si="3"/>
        <v>52.618389397421701</v>
      </c>
      <c r="F67" s="1">
        <f t="shared" si="4"/>
        <v>76.523426351460344</v>
      </c>
      <c r="G67" s="1">
        <f t="shared" si="5"/>
        <v>1.9838458538568344</v>
      </c>
      <c r="H67" s="1">
        <f t="shared" si="6"/>
        <v>0.66128195128561151</v>
      </c>
      <c r="I67" s="1">
        <f t="shared" si="7"/>
        <v>50.603560696754478</v>
      </c>
      <c r="J67" s="1">
        <f t="shared" si="8"/>
        <v>99.192292692841718</v>
      </c>
    </row>
    <row r="68" spans="1:10">
      <c r="A68" s="1">
        <f t="shared" si="9"/>
        <v>60</v>
      </c>
      <c r="B68" s="1">
        <f t="shared" si="0"/>
        <v>3.7699111843077522</v>
      </c>
      <c r="C68" s="1">
        <f t="shared" si="1"/>
        <v>-29.09536998847743</v>
      </c>
      <c r="D68" s="1">
        <f t="shared" si="2"/>
        <v>1.0463471061618761</v>
      </c>
      <c r="E68" s="1">
        <f t="shared" si="3"/>
        <v>30.443856190152456</v>
      </c>
      <c r="F68" s="1">
        <f t="shared" si="4"/>
        <v>79.09536998847743</v>
      </c>
      <c r="G68" s="1">
        <f t="shared" si="5"/>
        <v>1.0463471061618761</v>
      </c>
      <c r="H68" s="1">
        <f t="shared" si="6"/>
        <v>0.34878236872062535</v>
      </c>
      <c r="I68" s="1">
        <f t="shared" si="7"/>
        <v>27.587070499415418</v>
      </c>
      <c r="J68" s="1">
        <f t="shared" si="8"/>
        <v>52.317355308093802</v>
      </c>
    </row>
    <row r="69" spans="1:10">
      <c r="A69" s="1">
        <f t="shared" si="9"/>
        <v>61</v>
      </c>
      <c r="B69" s="1">
        <f t="shared" si="0"/>
        <v>3.8327430373795481</v>
      </c>
      <c r="C69" s="1">
        <f t="shared" si="1"/>
        <v>-31.552487492560154</v>
      </c>
      <c r="D69" s="1">
        <f t="shared" si="2"/>
        <v>0.1047189044694186</v>
      </c>
      <c r="E69" s="1">
        <f t="shared" si="3"/>
        <v>3.3041419235059322</v>
      </c>
      <c r="F69" s="1">
        <f t="shared" si="4"/>
        <v>81.552487492560147</v>
      </c>
      <c r="G69" s="1">
        <f t="shared" si="5"/>
        <v>0.1047189044694186</v>
      </c>
      <c r="H69" s="1">
        <f t="shared" si="6"/>
        <v>3.4906301489806203E-2</v>
      </c>
      <c r="I69" s="1">
        <f t="shared" si="7"/>
        <v>2.8466957156589539</v>
      </c>
      <c r="J69" s="1">
        <f t="shared" si="8"/>
        <v>5.2359452234709298</v>
      </c>
    </row>
    <row r="70" spans="1:10">
      <c r="A70" s="1">
        <f t="shared" si="9"/>
        <v>62</v>
      </c>
      <c r="B70" s="1">
        <f t="shared" si="0"/>
        <v>3.8955748904513436</v>
      </c>
      <c r="C70" s="1">
        <f t="shared" si="1"/>
        <v>-33.885081743470089</v>
      </c>
      <c r="D70" s="1">
        <f t="shared" si="2"/>
        <v>-0.83732257489745643</v>
      </c>
      <c r="E70" s="1">
        <f t="shared" si="3"/>
        <v>28.372743896053166</v>
      </c>
      <c r="F70" s="1">
        <f t="shared" si="4"/>
        <v>83.885081743470096</v>
      </c>
      <c r="G70" s="1">
        <f t="shared" si="5"/>
        <v>0</v>
      </c>
      <c r="H70" s="1">
        <f t="shared" si="6"/>
        <v>0</v>
      </c>
      <c r="I70" s="1">
        <f t="shared" si="7"/>
        <v>0</v>
      </c>
      <c r="J70" s="1">
        <f t="shared" si="8"/>
        <v>41.866128744872825</v>
      </c>
    </row>
    <row r="71" spans="1:10">
      <c r="A71" s="1">
        <f t="shared" si="9"/>
        <v>63</v>
      </c>
      <c r="B71" s="1">
        <f t="shared" si="0"/>
        <v>3.9584067435231396</v>
      </c>
      <c r="C71" s="1">
        <f t="shared" si="1"/>
        <v>-36.083947057359872</v>
      </c>
      <c r="D71" s="1">
        <f t="shared" si="2"/>
        <v>-1.7760595245975148</v>
      </c>
      <c r="E71" s="1">
        <f t="shared" si="3"/>
        <v>64.087237856296468</v>
      </c>
      <c r="F71" s="1">
        <f t="shared" si="4"/>
        <v>86.083947057359865</v>
      </c>
      <c r="G71" s="1">
        <f t="shared" si="5"/>
        <v>0</v>
      </c>
      <c r="H71" s="1">
        <f t="shared" si="6"/>
        <v>0</v>
      </c>
      <c r="I71" s="1">
        <f t="shared" si="7"/>
        <v>0</v>
      </c>
      <c r="J71" s="1">
        <f t="shared" si="8"/>
        <v>88.802976229875739</v>
      </c>
    </row>
    <row r="72" spans="1:10">
      <c r="A72" s="1">
        <f t="shared" si="9"/>
        <v>64</v>
      </c>
      <c r="B72" s="1">
        <f t="shared" si="0"/>
        <v>4.0212385965949355</v>
      </c>
      <c r="C72" s="1">
        <f t="shared" si="1"/>
        <v>-38.140405517401575</v>
      </c>
      <c r="D72" s="1">
        <f t="shared" si="2"/>
        <v>-2.7077871787584016</v>
      </c>
      <c r="E72" s="1">
        <f t="shared" si="3"/>
        <v>103.27610105266619</v>
      </c>
      <c r="F72" s="1">
        <f t="shared" si="4"/>
        <v>88.140405517401575</v>
      </c>
      <c r="G72" s="1">
        <f t="shared" si="5"/>
        <v>0</v>
      </c>
      <c r="H72" s="1">
        <f t="shared" si="6"/>
        <v>0</v>
      </c>
      <c r="I72" s="1">
        <f t="shared" si="7"/>
        <v>0</v>
      </c>
      <c r="J72" s="1">
        <f t="shared" si="8"/>
        <v>135.38935893792006</v>
      </c>
    </row>
    <row r="73" spans="1:10">
      <c r="A73" s="1">
        <f t="shared" si="9"/>
        <v>65</v>
      </c>
      <c r="B73" s="1">
        <f t="shared" ref="B73:B108" si="10">A73*((2*PI()/100))</f>
        <v>4.0840704496667311</v>
      </c>
      <c r="C73" s="1">
        <f t="shared" ref="C73:C108" si="11">($B$2)*SIN(B73)</f>
        <v>-40.046341221559892</v>
      </c>
      <c r="D73" s="1">
        <f t="shared" ref="D73:D108" si="12">($B$3)*SIN(B73+(($B$4/180)*PI()))</f>
        <v>-3.6288284339950128</v>
      </c>
      <c r="E73" s="1">
        <f t="shared" ref="E73:E108" si="13">ABS(C73*D73)</f>
        <v>145.3213017022631</v>
      </c>
      <c r="F73" s="1">
        <f t="shared" ref="F73:F108" si="14">$B$1-(C73)</f>
        <v>90.046341221559885</v>
      </c>
      <c r="G73" s="1">
        <f t="shared" ref="G73:G108" si="15">D73*(D73&gt;0)</f>
        <v>0</v>
      </c>
      <c r="H73" s="1">
        <f t="shared" ref="H73:H108" si="16">G73/$F$1</f>
        <v>0</v>
      </c>
      <c r="I73" s="1">
        <f t="shared" ref="I73:I108" si="17">H73*F73</f>
        <v>0</v>
      </c>
      <c r="J73" s="1">
        <f t="shared" ref="J73:J108" si="18">ABS(D73)*$B$1</f>
        <v>181.44142169975063</v>
      </c>
    </row>
    <row r="74" spans="1:10">
      <c r="A74" s="1">
        <f t="shared" ref="A74:A77" si="19">A73+1</f>
        <v>66</v>
      </c>
      <c r="B74" s="1">
        <f t="shared" si="10"/>
        <v>4.1469023027385274</v>
      </c>
      <c r="C74" s="1">
        <f t="shared" si="11"/>
        <v>-41.794232312349756</v>
      </c>
      <c r="D74" s="1">
        <f t="shared" si="12"/>
        <v>-4.535548361256672</v>
      </c>
      <c r="E74" s="1">
        <f t="shared" si="13"/>
        <v>189.55976187425858</v>
      </c>
      <c r="F74" s="1">
        <f t="shared" si="14"/>
        <v>91.794232312349749</v>
      </c>
      <c r="G74" s="1">
        <f t="shared" si="15"/>
        <v>0</v>
      </c>
      <c r="H74" s="1">
        <f t="shared" si="16"/>
        <v>0</v>
      </c>
      <c r="I74" s="1">
        <f t="shared" si="17"/>
        <v>0</v>
      </c>
      <c r="J74" s="1">
        <f t="shared" si="18"/>
        <v>226.77741806283359</v>
      </c>
    </row>
    <row r="75" spans="1:10">
      <c r="A75" s="1">
        <f t="shared" si="19"/>
        <v>67</v>
      </c>
      <c r="B75" s="1">
        <f t="shared" si="10"/>
        <v>4.209734155810323</v>
      </c>
      <c r="C75" s="1">
        <f t="shared" si="11"/>
        <v>-43.377180662171249</v>
      </c>
      <c r="D75" s="1">
        <f t="shared" si="12"/>
        <v>-5.4243685512313835</v>
      </c>
      <c r="E75" s="1">
        <f t="shared" si="13"/>
        <v>235.29381462496383</v>
      </c>
      <c r="F75" s="1">
        <f t="shared" si="14"/>
        <v>93.377180662171241</v>
      </c>
      <c r="G75" s="1">
        <f t="shared" si="15"/>
        <v>0</v>
      </c>
      <c r="H75" s="1">
        <f t="shared" si="16"/>
        <v>0</v>
      </c>
      <c r="I75" s="1">
        <f t="shared" si="17"/>
        <v>0</v>
      </c>
      <c r="J75" s="1">
        <f t="shared" si="18"/>
        <v>271.21842756156917</v>
      </c>
    </row>
    <row r="76" spans="1:10">
      <c r="A76" s="1">
        <f t="shared" si="19"/>
        <v>68</v>
      </c>
      <c r="B76" s="1">
        <f t="shared" si="10"/>
        <v>4.2725660088821193</v>
      </c>
      <c r="C76" s="1">
        <f t="shared" si="11"/>
        <v>-44.788939097067981</v>
      </c>
      <c r="D76" s="1">
        <f t="shared" si="12"/>
        <v>-6.2917812366926631</v>
      </c>
      <c r="E76" s="1">
        <f t="shared" si="13"/>
        <v>281.80220662230278</v>
      </c>
      <c r="F76" s="1">
        <f t="shared" si="14"/>
        <v>94.788939097067981</v>
      </c>
      <c r="G76" s="1">
        <f t="shared" si="15"/>
        <v>0</v>
      </c>
      <c r="H76" s="1">
        <f t="shared" si="16"/>
        <v>0</v>
      </c>
      <c r="I76" s="1">
        <f t="shared" si="17"/>
        <v>0</v>
      </c>
      <c r="J76" s="1">
        <f t="shared" si="18"/>
        <v>314.58906183463313</v>
      </c>
    </row>
    <row r="77" spans="1:10">
      <c r="A77" s="1">
        <f t="shared" si="19"/>
        <v>69</v>
      </c>
      <c r="B77" s="1">
        <f t="shared" si="10"/>
        <v>4.3353978619539149</v>
      </c>
      <c r="C77" s="1">
        <f t="shared" si="11"/>
        <v>-46.023936051468446</v>
      </c>
      <c r="D77" s="1">
        <f t="shared" si="12"/>
        <v>-7.1343631360541293</v>
      </c>
      <c r="E77" s="1">
        <f t="shared" si="13"/>
        <v>328.35147274170913</v>
      </c>
      <c r="F77" s="1">
        <f t="shared" si="14"/>
        <v>96.023936051468439</v>
      </c>
      <c r="G77" s="1">
        <f t="shared" si="15"/>
        <v>0</v>
      </c>
      <c r="H77" s="1">
        <f t="shared" si="16"/>
        <v>0</v>
      </c>
      <c r="I77" s="1">
        <f t="shared" si="17"/>
        <v>0</v>
      </c>
      <c r="J77" s="1">
        <f t="shared" si="18"/>
        <v>356.71815680270646</v>
      </c>
    </row>
    <row r="78" spans="1:10">
      <c r="A78" s="1">
        <f>A77+1</f>
        <v>70</v>
      </c>
      <c r="B78" s="1">
        <f t="shared" si="10"/>
        <v>4.3982297150257104</v>
      </c>
      <c r="C78" s="1">
        <f t="shared" si="11"/>
        <v>-47.077297556610098</v>
      </c>
      <c r="D78" s="1">
        <f t="shared" si="12"/>
        <v>-7.948788963498072</v>
      </c>
      <c r="E78" s="1">
        <f t="shared" si="13"/>
        <v>374.20750324929708</v>
      </c>
      <c r="F78" s="1">
        <f t="shared" si="14"/>
        <v>97.077297556610091</v>
      </c>
      <c r="G78" s="1">
        <f t="shared" si="15"/>
        <v>0</v>
      </c>
      <c r="H78" s="1">
        <f t="shared" si="16"/>
        <v>0</v>
      </c>
      <c r="I78" s="1">
        <f t="shared" si="17"/>
        <v>0</v>
      </c>
      <c r="J78" s="1">
        <f t="shared" si="18"/>
        <v>397.43944817490359</v>
      </c>
    </row>
    <row r="79" spans="1:10">
      <c r="A79" s="1">
        <f t="shared" ref="A79:A108" si="20">A78+1</f>
        <v>71</v>
      </c>
      <c r="B79" s="1">
        <f t="shared" si="10"/>
        <v>4.4610615680975068</v>
      </c>
      <c r="C79" s="1">
        <f t="shared" si="11"/>
        <v>-47.944866475867244</v>
      </c>
      <c r="D79" s="1">
        <f t="shared" si="12"/>
        <v>-8.7318445523593446</v>
      </c>
      <c r="E79" s="1">
        <f t="shared" si="13"/>
        <v>418.64712115089759</v>
      </c>
      <c r="F79" s="1">
        <f t="shared" si="14"/>
        <v>97.944866475867244</v>
      </c>
      <c r="G79" s="1">
        <f t="shared" si="15"/>
        <v>0</v>
      </c>
      <c r="H79" s="1">
        <f t="shared" si="16"/>
        <v>0</v>
      </c>
      <c r="I79" s="1">
        <f t="shared" si="17"/>
        <v>0</v>
      </c>
      <c r="J79" s="1">
        <f t="shared" si="18"/>
        <v>436.59222761796724</v>
      </c>
    </row>
    <row r="80" spans="1:10">
      <c r="A80" s="1">
        <f t="shared" si="20"/>
        <v>72</v>
      </c>
      <c r="B80" s="1">
        <f t="shared" si="10"/>
        <v>4.5238934211693023</v>
      </c>
      <c r="C80" s="1">
        <f t="shared" si="11"/>
        <v>-48.62321891107009</v>
      </c>
      <c r="D80" s="1">
        <f t="shared" si="12"/>
        <v>-9.4804395399727621</v>
      </c>
      <c r="E80" s="1">
        <f t="shared" si="13"/>
        <v>460.96948712526023</v>
      </c>
      <c r="F80" s="1">
        <f t="shared" si="14"/>
        <v>98.623218911070097</v>
      </c>
      <c r="G80" s="1">
        <f t="shared" si="15"/>
        <v>0</v>
      </c>
      <c r="H80" s="1">
        <f t="shared" si="16"/>
        <v>0</v>
      </c>
      <c r="I80" s="1">
        <f t="shared" si="17"/>
        <v>0</v>
      </c>
      <c r="J80" s="1">
        <f t="shared" si="18"/>
        <v>474.02197699863808</v>
      </c>
    </row>
    <row r="81" spans="1:10">
      <c r="A81" s="1">
        <f t="shared" si="20"/>
        <v>73</v>
      </c>
      <c r="B81" s="1">
        <f t="shared" si="10"/>
        <v>4.5867252742410987</v>
      </c>
      <c r="C81" s="1">
        <f t="shared" si="11"/>
        <v>-49.109677715066653</v>
      </c>
      <c r="D81" s="1">
        <f t="shared" si="12"/>
        <v>-10.191619563922753</v>
      </c>
      <c r="E81" s="1">
        <f t="shared" si="13"/>
        <v>500.50715217881452</v>
      </c>
      <c r="F81" s="1">
        <f t="shared" si="14"/>
        <v>99.109677715066653</v>
      </c>
      <c r="G81" s="1">
        <f t="shared" si="15"/>
        <v>0</v>
      </c>
      <c r="H81" s="1">
        <f t="shared" si="16"/>
        <v>0</v>
      </c>
      <c r="I81" s="1">
        <f t="shared" si="17"/>
        <v>0</v>
      </c>
      <c r="J81" s="1">
        <f t="shared" si="18"/>
        <v>509.58097819613766</v>
      </c>
    </row>
    <row r="82" spans="1:10">
      <c r="A82" s="1">
        <f t="shared" si="20"/>
        <v>74</v>
      </c>
      <c r="B82" s="1">
        <f t="shared" si="10"/>
        <v>4.6495571273128942</v>
      </c>
      <c r="C82" s="1">
        <f t="shared" si="11"/>
        <v>-49.402323057199439</v>
      </c>
      <c r="D82" s="1">
        <f t="shared" si="12"/>
        <v>-10.862577921562014</v>
      </c>
      <c r="E82" s="1">
        <f t="shared" si="13"/>
        <v>536.63658371500867</v>
      </c>
      <c r="F82" s="1">
        <f t="shared" si="14"/>
        <v>99.402323057199439</v>
      </c>
      <c r="G82" s="1">
        <f t="shared" si="15"/>
        <v>0</v>
      </c>
      <c r="H82" s="1">
        <f t="shared" si="16"/>
        <v>0</v>
      </c>
      <c r="I82" s="1">
        <f t="shared" si="17"/>
        <v>0</v>
      </c>
      <c r="J82" s="1">
        <f t="shared" si="18"/>
        <v>543.12889607810075</v>
      </c>
    </row>
    <row r="83" spans="1:10">
      <c r="A83" s="1">
        <f t="shared" si="20"/>
        <v>75</v>
      </c>
      <c r="B83" s="1">
        <f t="shared" si="10"/>
        <v>4.7123889803846897</v>
      </c>
      <c r="C83" s="1">
        <f t="shared" si="11"/>
        <v>-49.5</v>
      </c>
      <c r="D83" s="1">
        <f t="shared" si="12"/>
        <v>-11.490666646784668</v>
      </c>
      <c r="E83" s="1">
        <f t="shared" si="13"/>
        <v>568.78799901584102</v>
      </c>
      <c r="F83" s="1">
        <f t="shared" si="14"/>
        <v>99.5</v>
      </c>
      <c r="G83" s="1">
        <f t="shared" si="15"/>
        <v>0</v>
      </c>
      <c r="H83" s="1">
        <f t="shared" si="16"/>
        <v>0</v>
      </c>
      <c r="I83" s="1">
        <f t="shared" si="17"/>
        <v>0</v>
      </c>
      <c r="J83" s="1">
        <f t="shared" si="18"/>
        <v>574.53333233923343</v>
      </c>
    </row>
    <row r="84" spans="1:10">
      <c r="A84" s="1">
        <f t="shared" si="20"/>
        <v>76</v>
      </c>
      <c r="B84" s="1">
        <f t="shared" si="10"/>
        <v>4.7752208334564861</v>
      </c>
      <c r="C84" s="1">
        <f t="shared" si="11"/>
        <v>-49.402323057199439</v>
      </c>
      <c r="D84" s="1">
        <f t="shared" si="12"/>
        <v>-12.073406960338714</v>
      </c>
      <c r="E84" s="1">
        <f t="shared" si="13"/>
        <v>596.45435105569345</v>
      </c>
      <c r="F84" s="1">
        <f t="shared" si="14"/>
        <v>99.402323057199439</v>
      </c>
      <c r="G84" s="1">
        <f t="shared" si="15"/>
        <v>0</v>
      </c>
      <c r="H84" s="1">
        <f t="shared" si="16"/>
        <v>0</v>
      </c>
      <c r="I84" s="1">
        <f t="shared" si="17"/>
        <v>0</v>
      </c>
      <c r="J84" s="1">
        <f t="shared" si="18"/>
        <v>603.67034801693569</v>
      </c>
    </row>
    <row r="85" spans="1:10">
      <c r="A85" s="1">
        <f t="shared" si="20"/>
        <v>77</v>
      </c>
      <c r="B85" s="1">
        <f t="shared" si="10"/>
        <v>4.8380526865282816</v>
      </c>
      <c r="C85" s="1">
        <f t="shared" si="11"/>
        <v>-49.109677715066653</v>
      </c>
      <c r="D85" s="1">
        <f t="shared" si="12"/>
        <v>-12.608499052435263</v>
      </c>
      <c r="E85" s="1">
        <f t="shared" si="13"/>
        <v>619.19932493581905</v>
      </c>
      <c r="F85" s="1">
        <f t="shared" si="14"/>
        <v>99.109677715066653</v>
      </c>
      <c r="G85" s="1">
        <f t="shared" si="15"/>
        <v>0</v>
      </c>
      <c r="H85" s="1">
        <f t="shared" si="16"/>
        <v>0</v>
      </c>
      <c r="I85" s="1">
        <f t="shared" si="17"/>
        <v>0</v>
      </c>
      <c r="J85" s="1">
        <f t="shared" si="18"/>
        <v>630.42495262176317</v>
      </c>
    </row>
    <row r="86" spans="1:10">
      <c r="A86" s="1">
        <f t="shared" si="20"/>
        <v>78</v>
      </c>
      <c r="B86" s="1">
        <f t="shared" si="10"/>
        <v>4.900884539600078</v>
      </c>
      <c r="C86" s="1">
        <f t="shared" si="11"/>
        <v>-48.623218911070083</v>
      </c>
      <c r="D86" s="1">
        <f t="shared" si="12"/>
        <v>-13.093831159047149</v>
      </c>
      <c r="E86" s="1">
        <f t="shared" si="13"/>
        <v>636.66421883094006</v>
      </c>
      <c r="F86" s="1">
        <f t="shared" si="14"/>
        <v>98.623218911070083</v>
      </c>
      <c r="G86" s="1">
        <f t="shared" si="15"/>
        <v>0</v>
      </c>
      <c r="H86" s="1">
        <f t="shared" si="16"/>
        <v>0</v>
      </c>
      <c r="I86" s="1">
        <f t="shared" si="17"/>
        <v>0</v>
      </c>
      <c r="J86" s="1">
        <f t="shared" si="18"/>
        <v>654.69155795235747</v>
      </c>
    </row>
    <row r="87" spans="1:10">
      <c r="A87" s="1">
        <f t="shared" si="20"/>
        <v>79</v>
      </c>
      <c r="B87" s="1">
        <f t="shared" si="10"/>
        <v>4.9637163926718735</v>
      </c>
      <c r="C87" s="1">
        <f t="shared" si="11"/>
        <v>-47.944866475867236</v>
      </c>
      <c r="D87" s="1">
        <f t="shared" si="12"/>
        <v>-13.527487896076707</v>
      </c>
      <c r="E87" s="1">
        <f t="shared" si="13"/>
        <v>648.57360093130796</v>
      </c>
      <c r="F87" s="1">
        <f t="shared" si="14"/>
        <v>97.944866475867229</v>
      </c>
      <c r="G87" s="1">
        <f t="shared" si="15"/>
        <v>0</v>
      </c>
      <c r="H87" s="1">
        <f t="shared" si="16"/>
        <v>0</v>
      </c>
      <c r="I87" s="1">
        <f t="shared" si="17"/>
        <v>0</v>
      </c>
      <c r="J87" s="1">
        <f t="shared" si="18"/>
        <v>676.37439480383534</v>
      </c>
    </row>
    <row r="88" spans="1:10">
      <c r="A88" s="1">
        <f t="shared" si="20"/>
        <v>80</v>
      </c>
      <c r="B88" s="1">
        <f t="shared" si="10"/>
        <v>5.026548245743669</v>
      </c>
      <c r="C88" s="1">
        <f t="shared" si="11"/>
        <v>-47.077297556610105</v>
      </c>
      <c r="D88" s="1">
        <f t="shared" si="12"/>
        <v>-13.90775781850181</v>
      </c>
      <c r="E88" s="1">
        <f t="shared" si="13"/>
        <v>654.73965316688032</v>
      </c>
      <c r="F88" s="1">
        <f t="shared" si="14"/>
        <v>97.077297556610105</v>
      </c>
      <c r="G88" s="1">
        <f t="shared" si="15"/>
        <v>0</v>
      </c>
      <c r="H88" s="1">
        <f t="shared" si="16"/>
        <v>0</v>
      </c>
      <c r="I88" s="1">
        <f t="shared" si="17"/>
        <v>0</v>
      </c>
      <c r="J88" s="1">
        <f t="shared" si="18"/>
        <v>695.38789092509057</v>
      </c>
    </row>
    <row r="89" spans="1:10">
      <c r="A89" s="1">
        <f t="shared" si="20"/>
        <v>81</v>
      </c>
      <c r="B89" s="1">
        <f t="shared" si="10"/>
        <v>5.0893800988154654</v>
      </c>
      <c r="C89" s="1">
        <f t="shared" si="11"/>
        <v>-46.023936051468439</v>
      </c>
      <c r="D89" s="1">
        <f t="shared" si="12"/>
        <v>-14.233140174667449</v>
      </c>
      <c r="E89" s="1">
        <f t="shared" si="13"/>
        <v>655.06513321048101</v>
      </c>
      <c r="F89" s="1">
        <f t="shared" si="14"/>
        <v>96.023936051468439</v>
      </c>
      <c r="G89" s="1">
        <f t="shared" si="15"/>
        <v>0</v>
      </c>
      <c r="H89" s="1">
        <f t="shared" si="16"/>
        <v>0</v>
      </c>
      <c r="I89" s="1">
        <f t="shared" si="17"/>
        <v>0</v>
      </c>
      <c r="J89" s="1">
        <f t="shared" si="18"/>
        <v>711.65700873337244</v>
      </c>
    </row>
    <row r="90" spans="1:10">
      <c r="A90" s="1">
        <f t="shared" si="20"/>
        <v>82</v>
      </c>
      <c r="B90" s="1">
        <f t="shared" si="10"/>
        <v>5.1522119518872609</v>
      </c>
      <c r="C90" s="1">
        <f t="shared" si="11"/>
        <v>-44.788939097067967</v>
      </c>
      <c r="D90" s="1">
        <f t="shared" si="12"/>
        <v>-14.502350829066891</v>
      </c>
      <c r="E90" s="1">
        <f t="shared" si="13"/>
        <v>649.54490804739009</v>
      </c>
      <c r="F90" s="1">
        <f t="shared" si="14"/>
        <v>94.788939097067967</v>
      </c>
      <c r="G90" s="1">
        <f t="shared" si="15"/>
        <v>0</v>
      </c>
      <c r="H90" s="1">
        <f t="shared" si="16"/>
        <v>0</v>
      </c>
      <c r="I90" s="1">
        <f t="shared" si="17"/>
        <v>0</v>
      </c>
      <c r="J90" s="1">
        <f t="shared" si="18"/>
        <v>725.11754145334453</v>
      </c>
    </row>
    <row r="91" spans="1:10">
      <c r="A91" s="1">
        <f t="shared" si="20"/>
        <v>83</v>
      </c>
      <c r="B91" s="1">
        <f t="shared" si="10"/>
        <v>5.2150438049590573</v>
      </c>
      <c r="C91" s="1">
        <f t="shared" si="11"/>
        <v>-43.377180662171234</v>
      </c>
      <c r="D91" s="1">
        <f t="shared" si="12"/>
        <v>-14.714327330237875</v>
      </c>
      <c r="E91" s="1">
        <f t="shared" si="13"/>
        <v>638.26603492605204</v>
      </c>
      <c r="F91" s="1">
        <f t="shared" si="14"/>
        <v>93.377180662171241</v>
      </c>
      <c r="G91" s="1">
        <f t="shared" si="15"/>
        <v>0</v>
      </c>
      <c r="H91" s="1">
        <f t="shared" si="16"/>
        <v>0</v>
      </c>
      <c r="I91" s="1">
        <f t="shared" si="17"/>
        <v>0</v>
      </c>
      <c r="J91" s="1">
        <f t="shared" si="18"/>
        <v>735.71636651189374</v>
      </c>
    </row>
    <row r="92" spans="1:10">
      <c r="A92" s="1">
        <f t="shared" si="20"/>
        <v>84</v>
      </c>
      <c r="B92" s="1">
        <f t="shared" si="10"/>
        <v>5.2778756580308528</v>
      </c>
      <c r="C92" s="1">
        <f t="shared" si="11"/>
        <v>-41.794232312349742</v>
      </c>
      <c r="D92" s="1">
        <f t="shared" si="12"/>
        <v>-14.868233103773125</v>
      </c>
      <c r="E92" s="1">
        <f t="shared" si="13"/>
        <v>621.40638841326279</v>
      </c>
      <c r="F92" s="1">
        <f t="shared" si="14"/>
        <v>91.794232312349749</v>
      </c>
      <c r="G92" s="1">
        <f t="shared" si="15"/>
        <v>0</v>
      </c>
      <c r="H92" s="1">
        <f t="shared" si="16"/>
        <v>0</v>
      </c>
      <c r="I92" s="1">
        <f t="shared" si="17"/>
        <v>0</v>
      </c>
      <c r="J92" s="1">
        <f t="shared" si="18"/>
        <v>743.41165518865625</v>
      </c>
    </row>
    <row r="93" spans="1:10">
      <c r="A93" s="1">
        <f t="shared" si="20"/>
        <v>85</v>
      </c>
      <c r="B93" s="1">
        <f t="shared" si="10"/>
        <v>5.3407075111026492</v>
      </c>
      <c r="C93" s="1">
        <f t="shared" si="11"/>
        <v>-40.046341221559878</v>
      </c>
      <c r="D93" s="1">
        <f t="shared" si="12"/>
        <v>-14.963460753897365</v>
      </c>
      <c r="E93" s="1">
        <f t="shared" si="13"/>
        <v>599.2318552059935</v>
      </c>
      <c r="F93" s="1">
        <f t="shared" si="14"/>
        <v>90.046341221559885</v>
      </c>
      <c r="G93" s="1">
        <f t="shared" si="15"/>
        <v>0</v>
      </c>
      <c r="H93" s="1">
        <f t="shared" si="16"/>
        <v>0</v>
      </c>
      <c r="I93" s="1">
        <f t="shared" si="17"/>
        <v>0</v>
      </c>
      <c r="J93" s="1">
        <f t="shared" si="18"/>
        <v>748.1730376948683</v>
      </c>
    </row>
    <row r="94" spans="1:10">
      <c r="A94" s="1">
        <f t="shared" si="20"/>
        <v>86</v>
      </c>
      <c r="B94" s="1">
        <f t="shared" si="10"/>
        <v>5.4035393641744447</v>
      </c>
      <c r="C94" s="1">
        <f t="shared" si="11"/>
        <v>-38.140405517401554</v>
      </c>
      <c r="D94" s="1">
        <f t="shared" si="12"/>
        <v>-14.999634460580921</v>
      </c>
      <c r="E94" s="1">
        <f t="shared" si="13"/>
        <v>572.09214093934702</v>
      </c>
      <c r="F94" s="1">
        <f t="shared" si="14"/>
        <v>88.140405517401547</v>
      </c>
      <c r="G94" s="1">
        <f t="shared" si="15"/>
        <v>0</v>
      </c>
      <c r="H94" s="1">
        <f t="shared" si="16"/>
        <v>0</v>
      </c>
      <c r="I94" s="1">
        <f t="shared" si="17"/>
        <v>0</v>
      </c>
      <c r="J94" s="1">
        <f t="shared" si="18"/>
        <v>749.98172302904607</v>
      </c>
    </row>
    <row r="95" spans="1:10">
      <c r="A95" s="1">
        <f t="shared" si="20"/>
        <v>87</v>
      </c>
      <c r="B95" s="1">
        <f t="shared" si="10"/>
        <v>5.4663712172462402</v>
      </c>
      <c r="C95" s="1">
        <f t="shared" si="11"/>
        <v>-36.083947057359872</v>
      </c>
      <c r="D95" s="1">
        <f t="shared" si="12"/>
        <v>-14.976611462729716</v>
      </c>
      <c r="E95" s="1">
        <f t="shared" si="13"/>
        <v>540.41525511978807</v>
      </c>
      <c r="F95" s="1">
        <f t="shared" si="14"/>
        <v>86.083947057359865</v>
      </c>
      <c r="G95" s="1">
        <f t="shared" si="15"/>
        <v>0</v>
      </c>
      <c r="H95" s="1">
        <f t="shared" si="16"/>
        <v>0</v>
      </c>
      <c r="I95" s="1">
        <f t="shared" si="17"/>
        <v>0</v>
      </c>
      <c r="J95" s="1">
        <f t="shared" si="18"/>
        <v>748.83057313648578</v>
      </c>
    </row>
    <row r="96" spans="1:10">
      <c r="A96" s="1">
        <f t="shared" si="20"/>
        <v>88</v>
      </c>
      <c r="B96" s="1">
        <f t="shared" si="10"/>
        <v>5.5292030703180366</v>
      </c>
      <c r="C96" s="1">
        <f t="shared" si="11"/>
        <v>-33.885081743470067</v>
      </c>
      <c r="D96" s="1">
        <f t="shared" si="12"/>
        <v>-14.894482621598055</v>
      </c>
      <c r="E96" s="1">
        <f t="shared" si="13"/>
        <v>504.70076115954441</v>
      </c>
      <c r="F96" s="1">
        <f t="shared" si="14"/>
        <v>83.885081743470067</v>
      </c>
      <c r="G96" s="1">
        <f t="shared" si="15"/>
        <v>0</v>
      </c>
      <c r="H96" s="1">
        <f t="shared" si="16"/>
        <v>0</v>
      </c>
      <c r="I96" s="1">
        <f t="shared" si="17"/>
        <v>0</v>
      </c>
      <c r="J96" s="1">
        <f t="shared" si="18"/>
        <v>744.72413107990269</v>
      </c>
    </row>
    <row r="97" spans="1:10">
      <c r="A97" s="1">
        <f t="shared" si="20"/>
        <v>89</v>
      </c>
      <c r="B97" s="1">
        <f t="shared" si="10"/>
        <v>5.5920349233898321</v>
      </c>
      <c r="C97" s="1">
        <f t="shared" si="11"/>
        <v>-31.552487492560136</v>
      </c>
      <c r="D97" s="1">
        <f t="shared" si="12"/>
        <v>-14.753572062200789</v>
      </c>
      <c r="E97" s="1">
        <f t="shared" si="13"/>
        <v>465.51189796317504</v>
      </c>
      <c r="F97" s="1">
        <f t="shared" si="14"/>
        <v>81.552487492560132</v>
      </c>
      <c r="G97" s="1">
        <f t="shared" si="15"/>
        <v>0</v>
      </c>
      <c r="H97" s="1">
        <f t="shared" si="16"/>
        <v>0</v>
      </c>
      <c r="I97" s="1">
        <f t="shared" si="17"/>
        <v>0</v>
      </c>
      <c r="J97" s="1">
        <f t="shared" si="18"/>
        <v>737.67860311003938</v>
      </c>
    </row>
    <row r="98" spans="1:10">
      <c r="A98" s="1">
        <f t="shared" si="20"/>
        <v>90</v>
      </c>
      <c r="B98" s="1">
        <f t="shared" si="10"/>
        <v>5.6548667764616285</v>
      </c>
      <c r="C98" s="1">
        <f t="shared" si="11"/>
        <v>-29.095369988477394</v>
      </c>
      <c r="D98" s="1">
        <f t="shared" si="12"/>
        <v>-14.554435894139946</v>
      </c>
      <c r="E98" s="1">
        <f t="shared" si="13"/>
        <v>423.46669731357753</v>
      </c>
      <c r="F98" s="1">
        <f t="shared" si="14"/>
        <v>79.095369988477387</v>
      </c>
      <c r="G98" s="1">
        <f t="shared" si="15"/>
        <v>0</v>
      </c>
      <c r="H98" s="1">
        <f t="shared" si="16"/>
        <v>0</v>
      </c>
      <c r="I98" s="1">
        <f t="shared" si="17"/>
        <v>0</v>
      </c>
      <c r="J98" s="1">
        <f t="shared" si="18"/>
        <v>727.72179470699734</v>
      </c>
    </row>
    <row r="99" spans="1:10">
      <c r="A99" s="1">
        <f t="shared" si="20"/>
        <v>91</v>
      </c>
      <c r="B99" s="1">
        <f t="shared" si="10"/>
        <v>5.717698629533424</v>
      </c>
      <c r="C99" s="1">
        <f t="shared" si="11"/>
        <v>-26.523426351460319</v>
      </c>
      <c r="D99" s="1">
        <f t="shared" si="12"/>
        <v>-14.297860016894203</v>
      </c>
      <c r="E99" s="1">
        <f t="shared" si="13"/>
        <v>379.22823714158261</v>
      </c>
      <c r="F99" s="1">
        <f t="shared" si="14"/>
        <v>76.523426351460316</v>
      </c>
      <c r="G99" s="1">
        <f t="shared" si="15"/>
        <v>0</v>
      </c>
      <c r="H99" s="1">
        <f t="shared" si="16"/>
        <v>0</v>
      </c>
      <c r="I99" s="1">
        <f t="shared" si="17"/>
        <v>0</v>
      </c>
      <c r="J99" s="1">
        <f t="shared" si="18"/>
        <v>714.89300084471017</v>
      </c>
    </row>
    <row r="100" spans="1:10">
      <c r="A100" s="1">
        <f t="shared" si="20"/>
        <v>92</v>
      </c>
      <c r="B100" s="1">
        <f t="shared" si="10"/>
        <v>5.7805304826052195</v>
      </c>
      <c r="C100" s="1">
        <f t="shared" si="11"/>
        <v>-23.846806868034907</v>
      </c>
      <c r="D100" s="1">
        <f t="shared" si="12"/>
        <v>-13.984857018232685</v>
      </c>
      <c r="E100" s="1">
        <f t="shared" si="13"/>
        <v>333.49418439087736</v>
      </c>
      <c r="F100" s="1">
        <f t="shared" si="14"/>
        <v>73.846806868034903</v>
      </c>
      <c r="G100" s="1">
        <f t="shared" si="15"/>
        <v>0</v>
      </c>
      <c r="H100" s="1">
        <f t="shared" si="16"/>
        <v>0</v>
      </c>
      <c r="I100" s="1">
        <f t="shared" si="17"/>
        <v>0</v>
      </c>
      <c r="J100" s="1">
        <f t="shared" si="18"/>
        <v>699.24285091163426</v>
      </c>
    </row>
    <row r="101" spans="1:10">
      <c r="A101" s="1">
        <f t="shared" si="20"/>
        <v>93</v>
      </c>
      <c r="B101" s="1">
        <f t="shared" si="10"/>
        <v>5.8433623356770159</v>
      </c>
      <c r="C101" s="1">
        <f t="shared" si="11"/>
        <v>-21.076074932471073</v>
      </c>
      <c r="D101" s="1">
        <f t="shared" si="12"/>
        <v>-13.616662177993627</v>
      </c>
      <c r="E101" s="1">
        <f t="shared" si="13"/>
        <v>286.98579239353842</v>
      </c>
      <c r="F101" s="1">
        <f t="shared" si="14"/>
        <v>71.076074932471073</v>
      </c>
      <c r="G101" s="1">
        <f t="shared" si="15"/>
        <v>0</v>
      </c>
      <c r="H101" s="1">
        <f t="shared" si="16"/>
        <v>0</v>
      </c>
      <c r="I101" s="1">
        <f t="shared" si="17"/>
        <v>0</v>
      </c>
      <c r="J101" s="1">
        <f t="shared" si="18"/>
        <v>680.83310889968129</v>
      </c>
    </row>
    <row r="102" spans="1:10">
      <c r="A102" s="1">
        <f t="shared" si="20"/>
        <v>94</v>
      </c>
      <c r="B102" s="1">
        <f t="shared" si="10"/>
        <v>5.9061941887488114</v>
      </c>
      <c r="C102" s="1">
        <f t="shared" si="11"/>
        <v>-18.222165357891555</v>
      </c>
      <c r="D102" s="1">
        <f t="shared" si="12"/>
        <v>-13.194728592999247</v>
      </c>
      <c r="E102" s="1">
        <f t="shared" si="13"/>
        <v>240.43652627413206</v>
      </c>
      <c r="F102" s="1">
        <f t="shared" si="14"/>
        <v>68.222165357891555</v>
      </c>
      <c r="G102" s="1">
        <f t="shared" si="15"/>
        <v>0</v>
      </c>
      <c r="H102" s="1">
        <f t="shared" si="16"/>
        <v>0</v>
      </c>
      <c r="I102" s="1">
        <f t="shared" si="17"/>
        <v>0</v>
      </c>
      <c r="J102" s="1">
        <f t="shared" si="18"/>
        <v>659.73642964996236</v>
      </c>
    </row>
    <row r="103" spans="1:10">
      <c r="A103" s="1">
        <f t="shared" si="20"/>
        <v>95</v>
      </c>
      <c r="B103" s="1">
        <f t="shared" si="10"/>
        <v>5.9690260418206078</v>
      </c>
      <c r="C103" s="1">
        <f t="shared" si="11"/>
        <v>-15.296341221559866</v>
      </c>
      <c r="D103" s="1">
        <f t="shared" si="12"/>
        <v>-12.720721442346385</v>
      </c>
      <c r="E103" s="1">
        <f t="shared" si="13"/>
        <v>194.58049576654346</v>
      </c>
      <c r="F103" s="1">
        <f t="shared" si="14"/>
        <v>65.296341221559871</v>
      </c>
      <c r="G103" s="1">
        <f t="shared" si="15"/>
        <v>0</v>
      </c>
      <c r="H103" s="1">
        <f t="shared" si="16"/>
        <v>0</v>
      </c>
      <c r="I103" s="1">
        <f t="shared" si="17"/>
        <v>0</v>
      </c>
      <c r="J103" s="1">
        <f t="shared" si="18"/>
        <v>636.03607211731924</v>
      </c>
    </row>
    <row r="104" spans="1:10">
      <c r="A104" s="1">
        <f t="shared" si="20"/>
        <v>96</v>
      </c>
      <c r="B104" s="1">
        <f t="shared" si="10"/>
        <v>6.0318578948924033</v>
      </c>
      <c r="C104" s="1">
        <f t="shared" si="11"/>
        <v>-12.310149414660298</v>
      </c>
      <c r="D104" s="1">
        <f t="shared" si="12"/>
        <v>-12.196511415705412</v>
      </c>
      <c r="E104" s="1">
        <f t="shared" si="13"/>
        <v>150.14087786494363</v>
      </c>
      <c r="F104" s="1">
        <f t="shared" si="14"/>
        <v>62.310149414660302</v>
      </c>
      <c r="G104" s="1">
        <f t="shared" si="15"/>
        <v>0</v>
      </c>
      <c r="H104" s="1">
        <f t="shared" si="16"/>
        <v>0</v>
      </c>
      <c r="I104" s="1">
        <f t="shared" si="17"/>
        <v>0</v>
      </c>
      <c r="J104" s="1">
        <f t="shared" si="18"/>
        <v>609.82557078527066</v>
      </c>
    </row>
    <row r="105" spans="1:10">
      <c r="A105" s="1">
        <f t="shared" si="20"/>
        <v>97</v>
      </c>
      <c r="B105" s="1">
        <f t="shared" si="10"/>
        <v>6.0946897479641988</v>
      </c>
      <c r="C105" s="1">
        <f t="shared" si="11"/>
        <v>-9.2753750719933716</v>
      </c>
      <c r="D105" s="1">
        <f t="shared" si="12"/>
        <v>-11.624167330562695</v>
      </c>
      <c r="E105" s="1">
        <f t="shared" si="13"/>
        <v>107.81851189058096</v>
      </c>
      <c r="F105" s="1">
        <f t="shared" si="14"/>
        <v>59.275375071993373</v>
      </c>
      <c r="G105" s="1">
        <f t="shared" si="15"/>
        <v>0</v>
      </c>
      <c r="H105" s="1">
        <f t="shared" si="16"/>
        <v>0</v>
      </c>
      <c r="I105" s="1">
        <f t="shared" si="17"/>
        <v>0</v>
      </c>
      <c r="J105" s="1">
        <f t="shared" si="18"/>
        <v>581.20836652813477</v>
      </c>
    </row>
    <row r="106" spans="1:10">
      <c r="A106" s="1">
        <f t="shared" si="20"/>
        <v>98</v>
      </c>
      <c r="B106" s="1">
        <f t="shared" si="10"/>
        <v>6.1575216010359952</v>
      </c>
      <c r="C106" s="1">
        <f t="shared" si="11"/>
        <v>-6.2039950614330373</v>
      </c>
      <c r="D106" s="1">
        <f t="shared" si="12"/>
        <v>-11.005947967543142</v>
      </c>
      <c r="E106" s="1">
        <f t="shared" si="13"/>
        <v>68.28084683702663</v>
      </c>
      <c r="F106" s="1">
        <f t="shared" si="14"/>
        <v>56.203995061433034</v>
      </c>
      <c r="G106" s="1">
        <f t="shared" si="15"/>
        <v>0</v>
      </c>
      <c r="H106" s="1">
        <f t="shared" si="16"/>
        <v>0</v>
      </c>
      <c r="I106" s="1">
        <f t="shared" si="17"/>
        <v>0</v>
      </c>
      <c r="J106" s="1">
        <f t="shared" si="18"/>
        <v>550.29739837715704</v>
      </c>
    </row>
    <row r="107" spans="1:10">
      <c r="A107" s="1">
        <f t="shared" si="20"/>
        <v>99</v>
      </c>
      <c r="B107" s="1">
        <f t="shared" si="10"/>
        <v>6.2203534541077907</v>
      </c>
      <c r="C107" s="1">
        <f t="shared" si="11"/>
        <v>-3.1081307167010066</v>
      </c>
      <c r="D107" s="1">
        <f t="shared" si="12"/>
        <v>-10.344293156035047</v>
      </c>
      <c r="E107" s="1">
        <f t="shared" si="13"/>
        <v>32.151415300832525</v>
      </c>
      <c r="F107" s="1">
        <f t="shared" si="14"/>
        <v>53.108130716701005</v>
      </c>
      <c r="G107" s="1">
        <f t="shared" si="15"/>
        <v>0</v>
      </c>
      <c r="H107" s="1">
        <f t="shared" si="16"/>
        <v>0</v>
      </c>
      <c r="I107" s="1">
        <f t="shared" si="17"/>
        <v>0</v>
      </c>
      <c r="J107" s="1">
        <f t="shared" si="18"/>
        <v>517.21465780175231</v>
      </c>
    </row>
    <row r="108" spans="1:10">
      <c r="A108" s="1">
        <f t="shared" si="20"/>
        <v>100</v>
      </c>
      <c r="B108" s="1">
        <f t="shared" si="10"/>
        <v>6.2831853071795871</v>
      </c>
      <c r="C108" s="1">
        <f t="shared" si="11"/>
        <v>3.1835862071560861E-14</v>
      </c>
      <c r="D108" s="1">
        <f t="shared" si="12"/>
        <v>-9.641814145298083</v>
      </c>
      <c r="E108" s="1">
        <f t="shared" si="13"/>
        <v>3.0695546524933423E-13</v>
      </c>
      <c r="F108" s="1">
        <f t="shared" si="14"/>
        <v>49.999999999999972</v>
      </c>
      <c r="G108" s="1">
        <f t="shared" si="15"/>
        <v>0</v>
      </c>
      <c r="H108" s="1">
        <f t="shared" si="16"/>
        <v>0</v>
      </c>
      <c r="I108" s="1">
        <f t="shared" si="17"/>
        <v>0</v>
      </c>
      <c r="J108" s="1">
        <f t="shared" si="18"/>
        <v>482.09070726490415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Erklärung</vt:lpstr>
      <vt:lpstr>Berechnung</vt:lpstr>
      <vt:lpstr>SOA-Plot</vt:lpstr>
      <vt:lpstr>Power-Plot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</dc:creator>
  <cp:lastModifiedBy>philipp</cp:lastModifiedBy>
  <dcterms:created xsi:type="dcterms:W3CDTF">2012-09-20T11:31:34Z</dcterms:created>
  <dcterms:modified xsi:type="dcterms:W3CDTF">2012-11-07T10:45:27Z</dcterms:modified>
</cp:coreProperties>
</file>