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46" firstSheet="0" activeTab="1"/>
  </bookViews>
  <sheets>
    <sheet name="video" sheetId="1" state="visible" r:id="rId2"/>
    <sheet name="audio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<sst xmlns="http://schemas.openxmlformats.org/spreadsheetml/2006/main" count="175" uniqueCount="111">
  <si>
    <t>Typ</t>
  </si>
  <si>
    <t>Manufacturer</t>
  </si>
  <si>
    <t>segments</t>
  </si>
  <si>
    <t>Vcc(min)</t>
  </si>
  <si>
    <t>Vcc(max)</t>
  </si>
  <si>
    <t>Icc</t>
  </si>
  <si>
    <t>SLR</t>
  </si>
  <si>
    <t>F(t)</t>
  </si>
  <si>
    <t>Av(min)</t>
  </si>
  <si>
    <t>En</t>
  </si>
  <si>
    <t>In</t>
  </si>
  <si>
    <t>SOT23-5</t>
  </si>
  <si>
    <t>SOIC-8</t>
  </si>
  <si>
    <t>MSOP-8</t>
  </si>
  <si>
    <t>eva board</t>
  </si>
  <si>
    <t>(V)</t>
  </si>
  <si>
    <t>(mA)</t>
  </si>
  <si>
    <t>(V/us)</t>
  </si>
  <si>
    <t>(MHz)</t>
  </si>
  <si>
    <t>(V/V)</t>
  </si>
  <si>
    <t>(nV/sqrt(Hz))</t>
  </si>
  <si>
    <t>(pA/sqrt(Hz))</t>
  </si>
  <si>
    <t>AD8009</t>
  </si>
  <si>
    <t>AD</t>
  </si>
  <si>
    <t>available</t>
  </si>
  <si>
    <t>n/a</t>
  </si>
  <si>
    <t>LMH6624</t>
  </si>
  <si>
    <t>NSC</t>
  </si>
  <si>
    <t>CLC730227</t>
  </si>
  <si>
    <t>Test Setup</t>
  </si>
  <si>
    <t>date</t>
  </si>
  <si>
    <t>2017-08-29</t>
  </si>
  <si>
    <t>2017-08-13</t>
  </si>
  <si>
    <t>2017-08-05-5</t>
  </si>
  <si>
    <t>soundcard</t>
  </si>
  <si>
    <t>EMU-tracker</t>
  </si>
  <si>
    <t>line output loading capacitance</t>
  </si>
  <si>
    <t>nF</t>
  </si>
  <si>
    <t>ext. left pre-amp gain setting</t>
  </si>
  <si>
    <t>V/V</t>
  </si>
  <si>
    <t>0,5 or 0,03</t>
  </si>
  <si>
    <t>attenuator setting</t>
  </si>
  <si>
    <t>dB</t>
  </si>
  <si>
    <t>-6 or -30</t>
  </si>
  <si>
    <t>power supply voltage</t>
  </si>
  <si>
    <t>V=</t>
  </si>
  <si>
    <t>test signal frequency</t>
  </si>
  <si>
    <t>kHz</t>
  </si>
  <si>
    <t>pcb configuration</t>
  </si>
  <si>
    <t>2xBTL</t>
  </si>
  <si>
    <t>class-D-chip</t>
  </si>
  <si>
    <t>TPA3128</t>
  </si>
  <si>
    <t>TPA3118</t>
  </si>
  <si>
    <t>modulation scheme</t>
  </si>
  <si>
    <t>ULILM</t>
  </si>
  <si>
    <t>pwm clock frequency</t>
  </si>
  <si>
    <t>amp feedback configuration</t>
  </si>
  <si>
    <t>pre-filter</t>
  </si>
  <si>
    <t>post-filter</t>
  </si>
  <si>
    <t>output filter inductors</t>
  </si>
  <si>
    <t>Ferrocore
SHI-215145
MZ-6R8</t>
  </si>
  <si>
    <t>Ferrocore
SHI-215145
MZ-8R6</t>
  </si>
  <si>
    <t>Ferrocore
SHI-215145
MZ-7R0</t>
  </si>
  <si>
    <t>output filter capacitors</t>
  </si>
  <si>
    <t>0u68</t>
  </si>
  <si>
    <t>output LC-filter damping network</t>
  </si>
  <si>
    <t>NTC5+1u0</t>
  </si>
  <si>
    <t>speaker output load</t>
  </si>
  <si>
    <t>Ohms</t>
  </si>
  <si>
    <t>analogue front end</t>
  </si>
  <si>
    <t>OPA1654</t>
  </si>
  <si>
    <t>feedback resistor around TPA3118</t>
  </si>
  <si>
    <t>gain setting of TPAxx</t>
  </si>
  <si>
    <t>amp input configuration</t>
  </si>
  <si>
    <t>symm</t>
  </si>
  <si>
    <t>asymm</t>
  </si>
  <si>
    <t>THD Measurements</t>
  </si>
  <si>
    <t>software</t>
  </si>
  <si>
    <t>ARTA/SPA</t>
  </si>
  <si>
    <t>input signal voltage</t>
  </si>
  <si>
    <t>dBV</t>
  </si>
  <si>
    <t>output 1.harmonic (H1)</t>
  </si>
  <si>
    <t>output 2.harmonic (H2)</t>
  </si>
  <si>
    <t>output 3.harmonic (H3)</t>
  </si>
  <si>
    <t>THD</t>
  </si>
  <si>
    <t>%</t>
  </si>
  <si>
    <t>THD+N</t>
  </si>
  <si>
    <t>Calculations</t>
  </si>
  <si>
    <t>H1/H2</t>
  </si>
  <si>
    <t>H1/H3</t>
  </si>
  <si>
    <t>voltage gain @ signal frequency</t>
  </si>
  <si>
    <t>output voltage</t>
  </si>
  <si>
    <t>Vrms</t>
  </si>
  <si>
    <t>output power</t>
  </si>
  <si>
    <t>Wrms</t>
  </si>
  <si>
    <t>Frequency Response</t>
  </si>
  <si>
    <t>STEPS</t>
  </si>
  <si>
    <t>output voltage active bridge @ 10R load, 20Hz</t>
  </si>
  <si>
    <t>output voltage active bridge @ 10R load, 1kHz</t>
  </si>
  <si>
    <t>output voltage active bridge @ 10R load, 20kHz</t>
  </si>
  <si>
    <t>output voltage passive bridge @ 10R load, 20Hz</t>
  </si>
  <si>
    <t>output voltage passive bridge @ 10R load, 1kHz</t>
  </si>
  <si>
    <t>output voltage passive bridge @ 10R load, 20kHz</t>
  </si>
  <si>
    <t>output impedance @ 20Hz</t>
  </si>
  <si>
    <t>output impedance @ 1kHz</t>
  </si>
  <si>
    <t>output impedance @ 20kHz</t>
  </si>
  <si>
    <t>Noise</t>
  </si>
  <si>
    <t>ARTA/
tools/
levels...</t>
  </si>
  <si>
    <t>noise A-weighted, inputs shorted</t>
  </si>
  <si>
    <t>uVrms</t>
  </si>
  <si>
    <t>noise voltage referred to input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</si>
</sst>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00"/>
    <numFmt numFmtId="167" formatCode="DD/MM/YY"/>
    <numFmt numFmtId="168" formatCode="0.0"/>
    <numFmt numFmtId="169" formatCode="0.000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  <font>
      <b val="true"/>
      <i val="true"/>
      <sz val="13"/>
      <name val="Arial"/>
      <family val="2"/>
      <charset val="1"/>
    </font>
    <font>
      <i val="true"/>
      <sz val="10.5"/>
      <name val="Arial"/>
      <family val="2"/>
      <charset val="1"/>
    </font>
    <font>
      <i val="true"/>
      <sz val="13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66FF66"/>
        <bgColor rgb="FF99CC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5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5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E3" activeCellId="0" sqref="E3"/>
    </sheetView>
  </sheetViews>
  <sheetFormatPr defaultRowHeight="12.8"/>
  <cols>
    <col collapsed="false" hidden="false" max="1" min="1" style="0" width="11.5663265306122"/>
    <col collapsed="false" hidden="false" max="2" min="2" style="0" width="13.4285714285714"/>
    <col collapsed="false" hidden="false" max="3" min="3" style="0" width="10.0357142857143"/>
    <col collapsed="false" hidden="false" max="4" min="4" style="0" width="9.33163265306122"/>
    <col collapsed="false" hidden="false" max="5" min="5" style="0" width="9.89795918367347"/>
    <col collapsed="false" hidden="false" max="6" min="6" style="0" width="5.51530612244898"/>
    <col collapsed="false" hidden="false" max="8" min="7" style="0" width="6.50510204081633"/>
    <col collapsed="false" hidden="false" max="9" min="9" style="0" width="8.35204081632653"/>
    <col collapsed="false" hidden="false" max="11" min="10" style="0" width="12.0051020408163"/>
    <col collapsed="false" hidden="false" max="12" min="12" style="0" width="8.90816326530612"/>
    <col collapsed="false" hidden="false" max="13" min="13" style="0" width="7.64285714285714"/>
    <col collapsed="false" hidden="false" max="14" min="14" style="0" width="8.48469387755102"/>
    <col collapsed="false" hidden="false" max="256" min="15" style="0" width="11.5663265306122"/>
    <col collapsed="false" hidden="false" max="1025" min="257" style="0" width="11.5204081632653"/>
  </cols>
  <sheetData>
    <row r="1" customFormat="false" ht="12.8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customFormat="false" ht="12.85" hidden="false" customHeight="false" outlineLevel="0" collapsed="false">
      <c r="A2" s="2"/>
      <c r="B2" s="2"/>
      <c r="C2" s="2"/>
      <c r="D2" s="2" t="s">
        <v>15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customFormat="false" ht="12.8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customFormat="false" ht="12.85" hidden="false" customHeight="false" outlineLevel="0" collapsed="false">
      <c r="A4" s="2" t="s">
        <v>22</v>
      </c>
      <c r="B4" s="2" t="s">
        <v>23</v>
      </c>
      <c r="C4" s="2" t="n">
        <v>1</v>
      </c>
      <c r="D4" s="2" t="n">
        <v>5</v>
      </c>
      <c r="E4" s="2" t="n">
        <v>10</v>
      </c>
      <c r="F4" s="2" t="n">
        <v>14</v>
      </c>
      <c r="G4" s="2" t="n">
        <v>5500</v>
      </c>
      <c r="H4" s="2" t="n">
        <v>1000</v>
      </c>
      <c r="I4" s="2" t="n">
        <v>1</v>
      </c>
      <c r="J4" s="2" t="n">
        <v>1.9</v>
      </c>
      <c r="K4" s="2" t="n">
        <v>46</v>
      </c>
      <c r="L4" s="2" t="s">
        <v>24</v>
      </c>
      <c r="M4" s="2" t="s">
        <v>24</v>
      </c>
      <c r="N4" s="2" t="s">
        <v>25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customFormat="false" ht="12.85" hidden="false" customHeight="false" outlineLevel="0" collapsed="false">
      <c r="A5" s="2" t="s">
        <v>26</v>
      </c>
      <c r="B5" s="2" t="s">
        <v>27</v>
      </c>
      <c r="C5" s="2" t="n">
        <v>1</v>
      </c>
      <c r="D5" s="2" t="n">
        <v>5</v>
      </c>
      <c r="E5" s="2" t="n">
        <v>12</v>
      </c>
      <c r="F5" s="2" t="n">
        <v>11.4</v>
      </c>
      <c r="G5" s="2" t="n">
        <v>400</v>
      </c>
      <c r="H5" s="2" t="n">
        <v>1500</v>
      </c>
      <c r="I5" s="2" t="n">
        <v>10</v>
      </c>
      <c r="J5" s="2" t="n">
        <v>0.92</v>
      </c>
      <c r="K5" s="2" t="n">
        <v>2.3</v>
      </c>
      <c r="L5" s="2" t="s">
        <v>24</v>
      </c>
      <c r="M5" s="2" t="s">
        <v>24</v>
      </c>
      <c r="N5" s="2" t="s">
        <v>24</v>
      </c>
      <c r="O5" s="2" t="s">
        <v>28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</sheetData>
  <printOptions headings="false" gridLines="false" gridLinesSet="true" horizontalCentered="false" verticalCentered="false"/>
  <pageMargins left="0.7875" right="0.7875" top="2.00694444444444" bottom="2.00694444444444" header="1.05277777777778" footer="1.05277777777778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5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3" activeCellId="0" sqref="H13"/>
    </sheetView>
  </sheetViews>
  <sheetFormatPr defaultRowHeight="12.8"/>
  <cols>
    <col collapsed="false" hidden="false" max="1" min="1" style="3" width="44.9183673469388"/>
    <col collapsed="false" hidden="false" max="2" min="2" style="3" width="11.8520408163265"/>
    <col collapsed="false" hidden="false" max="4" min="3" style="4" width="11.9897959183673"/>
    <col collapsed="false" hidden="false" max="7" min="6" style="4" width="11.9897959183673"/>
    <col collapsed="false" hidden="false" max="8" min="8" style="4" width="10.734693877551"/>
    <col collapsed="false" hidden="false" max="10" min="9" style="4" width="7.68367346938776"/>
    <col collapsed="false" hidden="false" max="11" min="11" style="4" width="9.48469387755102"/>
    <col collapsed="false" hidden="false" max="12" min="12" style="4" width="10"/>
    <col collapsed="false" hidden="false" max="15" min="13" style="4" width="8.23469387755102"/>
    <col collapsed="false" hidden="false" max="16" min="16" style="4" width="6.98469387755102"/>
    <col collapsed="false" hidden="false" max="17" min="17" style="4" width="7.54081632653061"/>
    <col collapsed="false" hidden="false" max="18" min="18" style="4" width="12.9591836734694"/>
    <col collapsed="false" hidden="false" max="19" min="19" style="4" width="5.46428571428571"/>
    <col collapsed="false" hidden="false" max="20" min="20" style="4" width="11.3469387755102"/>
    <col collapsed="false" hidden="false" max="21" min="21" style="5" width="11.3469387755102"/>
    <col collapsed="false" hidden="false" max="22" min="22" style="5" width="9.36734693877551"/>
    <col collapsed="false" hidden="false" max="23" min="23" style="5" width="9.64795918367347"/>
    <col collapsed="false" hidden="false" max="24" min="24" style="5" width="8.51530612244898"/>
    <col collapsed="false" hidden="false" max="25" min="25" style="5" width="9.64795918367347"/>
    <col collapsed="false" hidden="false" max="26" min="26" style="5" width="9.08163265306122"/>
    <col collapsed="false" hidden="false" max="27" min="27" style="5" width="7.52551020408163"/>
    <col collapsed="false" hidden="false" max="28" min="28" style="5" width="5.39795918367347"/>
    <col collapsed="false" hidden="false" max="29" min="29" style="3" width="5.39795918367347"/>
    <col collapsed="false" hidden="false" max="30" min="30" style="5" width="11.6275510204082"/>
    <col collapsed="false" hidden="false" max="31" min="31" style="4" width="10.0714285714286"/>
    <col collapsed="false" hidden="false" max="32" min="32" style="4" width="10.3571428571429"/>
    <col collapsed="false" hidden="false" max="33" min="33" style="3" width="10.2142857142857"/>
    <col collapsed="false" hidden="false" max="34" min="34" style="3" width="10.7448979591837"/>
    <col collapsed="false" hidden="false" max="35" min="35" style="3" width="8.37755102040816"/>
    <col collapsed="false" hidden="false" max="36" min="36" style="3" width="7.94897959183674"/>
    <col collapsed="false" hidden="false" max="258" min="37" style="3" width="10.9438775510204"/>
    <col collapsed="false" hidden="false" max="1025" min="259" style="3" width="11.5663265306122"/>
  </cols>
  <sheetData>
    <row r="1" customFormat="false" ht="16.15" hidden="false" customHeight="false" outlineLevel="0" collapsed="false">
      <c r="A1" s="6" t="s">
        <v>29</v>
      </c>
      <c r="B1" s="0"/>
      <c r="C1" s="7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" customFormat="true" ht="12.8" hidden="false" customHeight="false" outlineLevel="0" collapsed="false">
      <c r="A2" s="8" t="s">
        <v>30</v>
      </c>
      <c r="B2" s="8"/>
      <c r="C2" s="9" t="s">
        <v>31</v>
      </c>
      <c r="D2" s="9" t="s">
        <v>32</v>
      </c>
      <c r="E2" s="0"/>
      <c r="F2" s="9" t="s">
        <v>32</v>
      </c>
      <c r="G2" s="9" t="s">
        <v>33</v>
      </c>
      <c r="H2" s="10"/>
      <c r="I2" s="10"/>
      <c r="J2" s="10"/>
      <c r="K2" s="10"/>
      <c r="L2" s="11"/>
      <c r="S2" s="12"/>
      <c r="U2" s="13"/>
      <c r="V2" s="13"/>
      <c r="AB2" s="13"/>
      <c r="AC2" s="14"/>
      <c r="AD2" s="13"/>
      <c r="AE2" s="15"/>
      <c r="AF2" s="15"/>
      <c r="AG2" s="14"/>
      <c r="AH2" s="14"/>
      <c r="AI2" s="14"/>
      <c r="AJ2" s="14"/>
    </row>
    <row r="3" customFormat="false" ht="12.8" hidden="false" customHeight="false" outlineLevel="0" collapsed="false">
      <c r="A3" s="16" t="s">
        <v>34</v>
      </c>
      <c r="B3" s="16"/>
      <c r="C3" s="10" t="s">
        <v>35</v>
      </c>
      <c r="D3" s="10" t="s">
        <v>35</v>
      </c>
      <c r="F3" s="10" t="s">
        <v>35</v>
      </c>
      <c r="G3" s="10" t="s">
        <v>35</v>
      </c>
      <c r="H3" s="0"/>
      <c r="I3" s="0"/>
      <c r="J3" s="0"/>
      <c r="K3" s="15"/>
      <c r="L3" s="15"/>
      <c r="M3" s="15"/>
      <c r="N3" s="17"/>
      <c r="O3" s="15"/>
      <c r="P3" s="18"/>
      <c r="Q3" s="18"/>
      <c r="R3" s="18"/>
      <c r="S3" s="15"/>
      <c r="T3" s="15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2.8" hidden="false" customHeight="false" outlineLevel="0" collapsed="false">
      <c r="A4" s="16" t="s">
        <v>36</v>
      </c>
      <c r="B4" s="16" t="s">
        <v>37</v>
      </c>
      <c r="C4" s="10" t="n">
        <v>3.3</v>
      </c>
      <c r="D4" s="10" t="n">
        <v>3.3</v>
      </c>
      <c r="F4" s="10" t="n">
        <v>3.3</v>
      </c>
      <c r="G4" s="10" t="n">
        <v>3.3</v>
      </c>
      <c r="H4" s="0"/>
      <c r="I4" s="0"/>
      <c r="J4" s="0"/>
      <c r="K4" s="15"/>
      <c r="L4" s="15"/>
      <c r="M4" s="15"/>
      <c r="N4" s="17"/>
      <c r="O4" s="15"/>
      <c r="P4" s="18"/>
      <c r="Q4" s="18"/>
      <c r="R4" s="18"/>
      <c r="S4" s="15"/>
      <c r="T4" s="15"/>
      <c r="U4" s="13"/>
      <c r="V4" s="13"/>
      <c r="W4" s="0"/>
      <c r="X4" s="0"/>
      <c r="Y4" s="0"/>
      <c r="Z4" s="0"/>
      <c r="AA4" s="0"/>
      <c r="AB4" s="13"/>
      <c r="AC4" s="14"/>
      <c r="AD4" s="13"/>
      <c r="AE4" s="15"/>
      <c r="AF4" s="15"/>
      <c r="AG4" s="14"/>
      <c r="AH4" s="14"/>
      <c r="AI4" s="14"/>
      <c r="AJ4" s="14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2.8" hidden="false" customHeight="false" outlineLevel="0" collapsed="false">
      <c r="A5" s="16" t="s">
        <v>38</v>
      </c>
      <c r="B5" s="16" t="s">
        <v>39</v>
      </c>
      <c r="C5" s="10" t="n">
        <v>0.03</v>
      </c>
      <c r="D5" s="10" t="n">
        <v>0.03</v>
      </c>
      <c r="F5" s="10" t="n">
        <v>0.03</v>
      </c>
      <c r="G5" s="10" t="s">
        <v>40</v>
      </c>
      <c r="H5" s="0"/>
      <c r="I5" s="0"/>
      <c r="J5" s="0"/>
      <c r="K5" s="15"/>
      <c r="L5" s="15"/>
      <c r="M5" s="15"/>
      <c r="N5" s="17"/>
      <c r="O5" s="15"/>
      <c r="P5" s="18"/>
      <c r="Q5" s="18"/>
      <c r="R5" s="18"/>
      <c r="S5" s="15"/>
      <c r="T5" s="15"/>
      <c r="U5" s="13"/>
      <c r="V5" s="13"/>
      <c r="W5" s="0"/>
      <c r="X5" s="0"/>
      <c r="Y5" s="0"/>
      <c r="Z5" s="0"/>
      <c r="AA5" s="0"/>
      <c r="AB5" s="13"/>
      <c r="AC5" s="14"/>
      <c r="AD5" s="13"/>
      <c r="AE5" s="15"/>
      <c r="AF5" s="15"/>
      <c r="AG5" s="14"/>
      <c r="AH5" s="14"/>
      <c r="AI5" s="14"/>
      <c r="AJ5" s="14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8" hidden="false" customHeight="false" outlineLevel="0" collapsed="false">
      <c r="A6" s="16" t="s">
        <v>41</v>
      </c>
      <c r="B6" s="16" t="s">
        <v>42</v>
      </c>
      <c r="C6" s="10" t="n">
        <v>-30</v>
      </c>
      <c r="D6" s="10" t="n">
        <v>-30</v>
      </c>
      <c r="F6" s="10" t="n">
        <v>-30</v>
      </c>
      <c r="G6" s="10" t="s">
        <v>43</v>
      </c>
      <c r="H6" s="0"/>
      <c r="I6" s="0"/>
      <c r="J6" s="0"/>
      <c r="K6" s="15"/>
      <c r="L6" s="15"/>
      <c r="M6" s="15"/>
      <c r="N6" s="17"/>
      <c r="O6" s="15"/>
      <c r="P6" s="18"/>
      <c r="Q6" s="18"/>
      <c r="R6" s="18"/>
      <c r="S6" s="15"/>
      <c r="T6" s="15"/>
      <c r="U6" s="13"/>
      <c r="V6" s="13"/>
      <c r="W6" s="0"/>
      <c r="X6" s="0"/>
      <c r="Y6" s="0"/>
      <c r="Z6" s="0"/>
      <c r="AA6" s="0"/>
      <c r="AB6" s="13"/>
      <c r="AC6" s="14"/>
      <c r="AD6" s="13"/>
      <c r="AE6" s="15"/>
      <c r="AF6" s="15"/>
      <c r="AG6" s="14"/>
      <c r="AH6" s="14"/>
      <c r="AI6" s="14"/>
      <c r="AJ6" s="14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2.8" hidden="false" customHeight="false" outlineLevel="0" collapsed="false">
      <c r="A7" s="16" t="s">
        <v>44</v>
      </c>
      <c r="B7" s="16" t="s">
        <v>45</v>
      </c>
      <c r="C7" s="10" t="n">
        <v>24</v>
      </c>
      <c r="D7" s="10" t="n">
        <v>24</v>
      </c>
      <c r="F7" s="10" t="n">
        <v>24</v>
      </c>
      <c r="G7" s="10" t="n">
        <v>24</v>
      </c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8" hidden="false" customHeight="false" outlineLevel="0" collapsed="false">
      <c r="A8" s="19" t="s">
        <v>46</v>
      </c>
      <c r="B8" s="19" t="s">
        <v>47</v>
      </c>
      <c r="C8" s="12" t="n">
        <v>1</v>
      </c>
      <c r="D8" s="12" t="n">
        <v>1</v>
      </c>
      <c r="F8" s="10" t="n">
        <v>1</v>
      </c>
      <c r="G8" s="10" t="n">
        <v>1</v>
      </c>
      <c r="H8" s="20"/>
      <c r="I8" s="20"/>
      <c r="J8" s="20"/>
      <c r="K8" s="15"/>
      <c r="L8" s="15"/>
      <c r="M8" s="15"/>
      <c r="N8" s="15"/>
      <c r="O8" s="15"/>
      <c r="P8" s="18"/>
      <c r="Q8" s="18"/>
      <c r="R8" s="18"/>
      <c r="S8" s="15"/>
      <c r="T8" s="15"/>
      <c r="U8" s="13"/>
      <c r="V8" s="13"/>
      <c r="W8" s="0"/>
      <c r="X8" s="0"/>
      <c r="Y8" s="0"/>
      <c r="Z8" s="0"/>
      <c r="AA8" s="0"/>
      <c r="AB8" s="13"/>
      <c r="AC8" s="14"/>
      <c r="AD8" s="13"/>
      <c r="AE8" s="15"/>
      <c r="AF8" s="15"/>
      <c r="AG8" s="14"/>
      <c r="AH8" s="14"/>
      <c r="AI8" s="14"/>
      <c r="AJ8" s="14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10" customFormat="false" ht="12.8" hidden="false" customHeight="false" outlineLevel="0" collapsed="false">
      <c r="A10" s="21" t="s">
        <v>48</v>
      </c>
      <c r="B10" s="21"/>
      <c r="C10" s="11" t="s">
        <v>49</v>
      </c>
      <c r="D10" s="11" t="s">
        <v>49</v>
      </c>
      <c r="F10" s="10" t="s">
        <v>49</v>
      </c>
      <c r="G10" s="10" t="s">
        <v>49</v>
      </c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2.8" hidden="false" customHeight="false" outlineLevel="0" collapsed="false">
      <c r="A11" s="16" t="s">
        <v>50</v>
      </c>
      <c r="B11" s="16"/>
      <c r="C11" s="10" t="s">
        <v>51</v>
      </c>
      <c r="D11" s="10" t="s">
        <v>52</v>
      </c>
      <c r="F11" s="10" t="s">
        <v>52</v>
      </c>
      <c r="G11" s="10" t="s">
        <v>52</v>
      </c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2.8" hidden="false" customHeight="false" outlineLevel="0" collapsed="false">
      <c r="A12" s="16" t="s">
        <v>53</v>
      </c>
      <c r="B12" s="16"/>
      <c r="C12" s="10" t="s">
        <v>54</v>
      </c>
      <c r="D12" s="10"/>
      <c r="F12" s="10"/>
      <c r="G12" s="10"/>
      <c r="H12" s="20"/>
      <c r="I12" s="20"/>
      <c r="J12" s="20"/>
      <c r="K12" s="15"/>
      <c r="L12" s="15"/>
      <c r="M12" s="15"/>
      <c r="N12" s="15"/>
      <c r="O12" s="15"/>
      <c r="P12" s="18"/>
      <c r="Q12" s="18"/>
      <c r="R12" s="18"/>
      <c r="S12" s="15"/>
      <c r="T12" s="15"/>
      <c r="U12" s="13"/>
      <c r="V12" s="13"/>
      <c r="W12" s="0"/>
      <c r="X12" s="0"/>
      <c r="Y12" s="0"/>
      <c r="Z12" s="0"/>
      <c r="AA12" s="0"/>
      <c r="AB12" s="13"/>
      <c r="AC12" s="14"/>
      <c r="AD12" s="13"/>
      <c r="AE12" s="15"/>
      <c r="AF12" s="15"/>
      <c r="AG12" s="14"/>
      <c r="AH12" s="14"/>
      <c r="AI12" s="14"/>
      <c r="AJ12" s="14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2.8" hidden="false" customHeight="false" outlineLevel="0" collapsed="false">
      <c r="A13" s="16" t="s">
        <v>55</v>
      </c>
      <c r="B13" s="16" t="s">
        <v>47</v>
      </c>
      <c r="C13" s="10" t="n">
        <v>400</v>
      </c>
      <c r="D13" s="10"/>
      <c r="F13" s="10"/>
      <c r="G13" s="10"/>
      <c r="H13" s="20"/>
      <c r="I13" s="20"/>
      <c r="J13" s="20"/>
      <c r="K13" s="15"/>
      <c r="L13" s="15"/>
      <c r="M13" s="15"/>
      <c r="N13" s="15"/>
      <c r="O13" s="15"/>
      <c r="P13" s="18"/>
      <c r="Q13" s="18"/>
      <c r="R13" s="18"/>
      <c r="S13" s="15"/>
      <c r="T13" s="15"/>
      <c r="U13" s="13"/>
      <c r="V13" s="13"/>
      <c r="W13" s="0"/>
      <c r="X13" s="0"/>
      <c r="Y13" s="0"/>
      <c r="Z13" s="0"/>
      <c r="AA13" s="0"/>
      <c r="AB13" s="13"/>
      <c r="AC13" s="14"/>
      <c r="AD13" s="13"/>
      <c r="AE13" s="15"/>
      <c r="AF13" s="15"/>
      <c r="AG13" s="14"/>
      <c r="AH13" s="14"/>
      <c r="AI13" s="14"/>
      <c r="AJ13" s="14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2.8" hidden="false" customHeight="false" outlineLevel="0" collapsed="false">
      <c r="A14" s="16" t="s">
        <v>56</v>
      </c>
      <c r="B14" s="16"/>
      <c r="C14" s="10" t="s">
        <v>57</v>
      </c>
      <c r="D14" s="10" t="s">
        <v>57</v>
      </c>
      <c r="F14" s="10" t="s">
        <v>57</v>
      </c>
      <c r="G14" s="10" t="s">
        <v>58</v>
      </c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35.05" hidden="false" customHeight="false" outlineLevel="0" collapsed="false">
      <c r="A15" s="16" t="s">
        <v>59</v>
      </c>
      <c r="B15" s="16"/>
      <c r="C15" s="22" t="s">
        <v>60</v>
      </c>
      <c r="D15" s="22" t="s">
        <v>61</v>
      </c>
      <c r="F15" s="22" t="s">
        <v>61</v>
      </c>
      <c r="G15" s="22" t="s">
        <v>62</v>
      </c>
      <c r="H15" s="0"/>
      <c r="I15" s="0"/>
      <c r="J15" s="0"/>
      <c r="K15" s="0"/>
      <c r="L15" s="0"/>
      <c r="M15" s="0"/>
      <c r="N15" s="0"/>
      <c r="O15" s="0"/>
      <c r="P15" s="23"/>
      <c r="Q15" s="23"/>
      <c r="R15" s="23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2.8" hidden="false" customHeight="false" outlineLevel="0" collapsed="false">
      <c r="A16" s="16" t="s">
        <v>63</v>
      </c>
      <c r="B16" s="16"/>
      <c r="C16" s="10" t="s">
        <v>64</v>
      </c>
      <c r="D16" s="10" t="s">
        <v>64</v>
      </c>
      <c r="F16" s="10" t="s">
        <v>64</v>
      </c>
      <c r="G16" s="10" t="s">
        <v>64</v>
      </c>
      <c r="H16" s="0"/>
      <c r="I16" s="0"/>
      <c r="J16" s="0"/>
      <c r="K16" s="0"/>
      <c r="L16" s="0"/>
      <c r="M16" s="0"/>
      <c r="N16" s="0"/>
      <c r="O16" s="0"/>
      <c r="P16" s="23"/>
      <c r="Q16" s="23"/>
      <c r="R16" s="23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2.8" hidden="false" customHeight="false" outlineLevel="0" collapsed="false">
      <c r="A17" s="16" t="s">
        <v>65</v>
      </c>
      <c r="B17" s="16"/>
      <c r="C17" s="10" t="s">
        <v>25</v>
      </c>
      <c r="D17" s="10" t="s">
        <v>25</v>
      </c>
      <c r="F17" s="10" t="s">
        <v>25</v>
      </c>
      <c r="G17" s="10" t="s">
        <v>66</v>
      </c>
      <c r="H17" s="0"/>
      <c r="I17" s="0"/>
      <c r="J17" s="0"/>
      <c r="K17" s="0"/>
      <c r="L17" s="0"/>
      <c r="M17" s="0"/>
      <c r="N17" s="0"/>
      <c r="O17" s="0"/>
      <c r="P17" s="18"/>
      <c r="Q17" s="18"/>
      <c r="R17" s="18"/>
      <c r="S17" s="15"/>
      <c r="T17" s="15"/>
      <c r="U17" s="13"/>
      <c r="V17" s="13"/>
      <c r="W17" s="0"/>
      <c r="X17" s="0"/>
      <c r="Y17" s="0"/>
      <c r="Z17" s="0"/>
      <c r="AA17" s="0"/>
      <c r="AB17" s="13"/>
      <c r="AC17" s="14"/>
      <c r="AD17" s="13"/>
      <c r="AE17" s="15"/>
      <c r="AF17" s="15"/>
      <c r="AG17" s="14"/>
      <c r="AH17" s="14"/>
      <c r="AI17" s="14"/>
      <c r="AJ17" s="14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2.8" hidden="false" customHeight="false" outlineLevel="0" collapsed="false">
      <c r="A18" s="16" t="s">
        <v>67</v>
      </c>
      <c r="B18" s="16" t="s">
        <v>68</v>
      </c>
      <c r="C18" s="10" t="n">
        <v>10</v>
      </c>
      <c r="D18" s="10" t="n">
        <v>10</v>
      </c>
      <c r="F18" s="10" t="n">
        <v>10</v>
      </c>
      <c r="G18" s="10" t="n">
        <v>10</v>
      </c>
      <c r="H18" s="0"/>
      <c r="I18" s="0"/>
      <c r="J18" s="0"/>
      <c r="K18" s="0"/>
      <c r="L18" s="0"/>
      <c r="M18" s="0"/>
      <c r="N18" s="15"/>
      <c r="O18" s="0"/>
      <c r="P18" s="18"/>
      <c r="Q18" s="18"/>
      <c r="R18" s="18"/>
      <c r="S18" s="15"/>
      <c r="T18" s="15"/>
      <c r="U18" s="13"/>
      <c r="V18" s="13"/>
      <c r="W18" s="0"/>
      <c r="X18" s="0"/>
      <c r="Y18" s="0"/>
      <c r="Z18" s="0"/>
      <c r="AA18" s="0"/>
      <c r="AB18" s="13"/>
      <c r="AC18" s="14"/>
      <c r="AD18" s="13"/>
      <c r="AE18" s="15"/>
      <c r="AF18" s="15"/>
      <c r="AG18" s="14"/>
      <c r="AH18" s="14"/>
      <c r="AI18" s="14"/>
      <c r="AJ18" s="14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2.8" hidden="false" customHeight="false" outlineLevel="0" collapsed="false">
      <c r="A19" s="16" t="s">
        <v>69</v>
      </c>
      <c r="B19" s="16"/>
      <c r="C19" s="10" t="s">
        <v>25</v>
      </c>
      <c r="D19" s="10" t="s">
        <v>25</v>
      </c>
      <c r="F19" s="10" t="s">
        <v>25</v>
      </c>
      <c r="G19" s="10" t="s">
        <v>70</v>
      </c>
      <c r="H19" s="0"/>
      <c r="I19" s="0"/>
      <c r="J19" s="0"/>
      <c r="K19" s="0"/>
      <c r="L19" s="0"/>
      <c r="M19" s="0"/>
      <c r="N19" s="0"/>
      <c r="O19" s="0"/>
      <c r="P19" s="23"/>
      <c r="Q19" s="23"/>
      <c r="R19" s="23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2.8" hidden="false" customHeight="false" outlineLevel="0" collapsed="false">
      <c r="A20" s="16" t="s">
        <v>71</v>
      </c>
      <c r="B20" s="16"/>
      <c r="C20" s="10" t="s">
        <v>25</v>
      </c>
      <c r="D20" s="10" t="s">
        <v>25</v>
      </c>
      <c r="F20" s="10" t="s">
        <v>25</v>
      </c>
      <c r="G20" s="10" t="n">
        <v>103</v>
      </c>
      <c r="H20" s="0"/>
      <c r="I20" s="0"/>
      <c r="J20" s="0"/>
      <c r="K20" s="0"/>
      <c r="L20" s="0"/>
      <c r="M20" s="0"/>
      <c r="N20" s="0"/>
      <c r="O20" s="0"/>
      <c r="P20" s="23"/>
      <c r="Q20" s="23"/>
      <c r="R20" s="23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2.8" hidden="false" customHeight="false" outlineLevel="0" collapsed="false">
      <c r="A21" s="16" t="s">
        <v>72</v>
      </c>
      <c r="B21" s="16" t="s">
        <v>42</v>
      </c>
      <c r="C21" s="10" t="n">
        <v>26</v>
      </c>
      <c r="D21" s="10"/>
      <c r="F21" s="10"/>
      <c r="G21" s="10"/>
      <c r="H21" s="0"/>
      <c r="I21" s="0"/>
      <c r="J21" s="0"/>
      <c r="K21" s="0"/>
      <c r="L21" s="0"/>
      <c r="M21" s="0"/>
      <c r="N21" s="0"/>
      <c r="O21" s="0"/>
      <c r="P21" s="23"/>
      <c r="Q21" s="23"/>
      <c r="R21" s="23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2.8" hidden="false" customHeight="false" outlineLevel="0" collapsed="false">
      <c r="A22" s="19" t="s">
        <v>73</v>
      </c>
      <c r="B22" s="19"/>
      <c r="C22" s="12" t="s">
        <v>74</v>
      </c>
      <c r="D22" s="12" t="s">
        <v>74</v>
      </c>
      <c r="F22" s="12" t="s">
        <v>75</v>
      </c>
      <c r="G22" s="12" t="s">
        <v>75</v>
      </c>
      <c r="H22" s="0"/>
      <c r="I22" s="0"/>
      <c r="J22" s="0"/>
      <c r="K22" s="15"/>
      <c r="L22" s="15"/>
      <c r="M22" s="15"/>
      <c r="N22" s="17"/>
      <c r="O22" s="15"/>
      <c r="P22" s="18"/>
      <c r="Q22" s="18"/>
      <c r="R22" s="18"/>
      <c r="S22" s="15"/>
      <c r="T22" s="15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6.15" hidden="false" customHeight="false" outlineLevel="0" collapsed="false">
      <c r="A23" s="6" t="s">
        <v>76</v>
      </c>
      <c r="B23" s="0"/>
      <c r="C23" s="7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26" customFormat="true" ht="13.2" hidden="false" customHeight="false" outlineLevel="0" collapsed="false">
      <c r="A24" s="24" t="s">
        <v>77</v>
      </c>
      <c r="B24" s="24"/>
      <c r="C24" s="25" t="s">
        <v>78</v>
      </c>
      <c r="D24" s="25" t="s">
        <v>78</v>
      </c>
      <c r="E24" s="0"/>
      <c r="F24" s="25" t="s">
        <v>78</v>
      </c>
      <c r="G24" s="25" t="s">
        <v>78</v>
      </c>
    </row>
    <row r="25" s="3" customFormat="true" ht="12.8" hidden="false" customHeight="false" outlineLevel="0" collapsed="false">
      <c r="A25" s="16" t="s">
        <v>79</v>
      </c>
      <c r="B25" s="16" t="s">
        <v>80</v>
      </c>
      <c r="C25" s="10" t="n">
        <v>-5</v>
      </c>
      <c r="D25" s="10" t="n">
        <v>-9.1</v>
      </c>
      <c r="E25" s="0"/>
      <c r="F25" s="10" t="n">
        <v>-9.1</v>
      </c>
      <c r="G25" s="10" t="n">
        <v>-8.9</v>
      </c>
      <c r="H25" s="20"/>
      <c r="I25" s="20"/>
      <c r="J25" s="20"/>
      <c r="K25" s="15"/>
      <c r="L25" s="15"/>
      <c r="M25" s="15"/>
      <c r="N25" s="15"/>
      <c r="O25" s="15"/>
      <c r="P25" s="18"/>
      <c r="Q25" s="18"/>
      <c r="R25" s="18"/>
      <c r="S25" s="15"/>
      <c r="T25" s="15"/>
      <c r="U25" s="13"/>
      <c r="V25" s="13"/>
      <c r="AB25" s="13"/>
      <c r="AC25" s="14"/>
      <c r="AD25" s="13"/>
      <c r="AE25" s="15"/>
      <c r="AF25" s="15"/>
      <c r="AG25" s="14"/>
      <c r="AH25" s="14"/>
      <c r="AI25" s="14"/>
      <c r="AJ25" s="14"/>
    </row>
    <row r="26" s="3" customFormat="true" ht="12.8" hidden="false" customHeight="false" outlineLevel="0" collapsed="false">
      <c r="A26" s="16" t="s">
        <v>81</v>
      </c>
      <c r="B26" s="16" t="s">
        <v>80</v>
      </c>
      <c r="C26" s="10" t="n">
        <v>20.64</v>
      </c>
      <c r="D26" s="10" t="n">
        <v>20.3</v>
      </c>
      <c r="E26" s="0"/>
      <c r="F26" s="10" t="n">
        <v>20.3</v>
      </c>
      <c r="G26" s="10" t="n">
        <v>20.3</v>
      </c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AB26" s="0"/>
      <c r="AC26" s="0"/>
      <c r="AD26" s="0"/>
      <c r="AE26" s="0"/>
      <c r="AF26" s="0"/>
      <c r="AG26" s="0"/>
      <c r="AH26" s="0"/>
      <c r="AI26" s="0"/>
      <c r="AJ26" s="0"/>
    </row>
    <row r="27" s="3" customFormat="true" ht="12.8" hidden="false" customHeight="false" outlineLevel="0" collapsed="false">
      <c r="A27" s="16" t="s">
        <v>82</v>
      </c>
      <c r="B27" s="16" t="s">
        <v>80</v>
      </c>
      <c r="C27" s="10" t="n">
        <v>-71.5</v>
      </c>
      <c r="D27" s="10" t="n">
        <v>-79</v>
      </c>
      <c r="E27" s="0"/>
      <c r="F27" s="10" t="n">
        <v>-50</v>
      </c>
      <c r="G27" s="27" t="n">
        <v>-88</v>
      </c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AB27" s="0"/>
      <c r="AC27" s="0"/>
      <c r="AD27" s="0"/>
      <c r="AE27" s="0"/>
      <c r="AF27" s="0"/>
      <c r="AG27" s="0"/>
      <c r="AH27" s="0"/>
      <c r="AI27" s="0"/>
      <c r="AJ27" s="0"/>
    </row>
    <row r="28" s="3" customFormat="true" ht="12.8" hidden="false" customHeight="false" outlineLevel="0" collapsed="false">
      <c r="A28" s="16" t="s">
        <v>83</v>
      </c>
      <c r="B28" s="16" t="s">
        <v>80</v>
      </c>
      <c r="C28" s="10" t="n">
        <v>-75</v>
      </c>
      <c r="D28" s="10" t="n">
        <v>-72</v>
      </c>
      <c r="E28" s="0"/>
      <c r="F28" s="10" t="n">
        <v>-47</v>
      </c>
      <c r="G28" s="27" t="n">
        <v>-100</v>
      </c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AB28" s="0"/>
      <c r="AC28" s="0"/>
      <c r="AD28" s="0"/>
      <c r="AE28" s="0"/>
      <c r="AF28" s="0"/>
      <c r="AG28" s="0"/>
      <c r="AH28" s="0"/>
      <c r="AI28" s="0"/>
      <c r="AJ28" s="0"/>
    </row>
    <row r="29" s="3" customFormat="true" ht="12.8" hidden="false" customHeight="false" outlineLevel="0" collapsed="false">
      <c r="A29" s="28" t="s">
        <v>84</v>
      </c>
      <c r="B29" s="28" t="s">
        <v>85</v>
      </c>
      <c r="C29" s="29" t="n">
        <v>0.015</v>
      </c>
      <c r="D29" s="29" t="n">
        <v>0.011</v>
      </c>
      <c r="E29" s="0"/>
      <c r="F29" s="29" t="n">
        <v>0.058</v>
      </c>
      <c r="G29" s="27" t="n">
        <v>0.0016</v>
      </c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AB29" s="0"/>
      <c r="AC29" s="0"/>
      <c r="AD29" s="0"/>
      <c r="AE29" s="0"/>
      <c r="AF29" s="0"/>
      <c r="AG29" s="0"/>
      <c r="AH29" s="0"/>
      <c r="AI29" s="0"/>
      <c r="AJ29" s="0"/>
    </row>
    <row r="30" s="3" customFormat="true" ht="12.8" hidden="false" customHeight="false" outlineLevel="0" collapsed="false">
      <c r="A30" s="30" t="s">
        <v>86</v>
      </c>
      <c r="B30" s="30" t="s">
        <v>85</v>
      </c>
      <c r="C30" s="31" t="n">
        <v>0.018</v>
      </c>
      <c r="D30" s="31" t="n">
        <v>0.019</v>
      </c>
      <c r="E30" s="0"/>
      <c r="F30" s="31" t="n">
        <v>0.065</v>
      </c>
      <c r="G30" s="32" t="n">
        <v>0.0077</v>
      </c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AB30" s="0"/>
      <c r="AC30" s="0"/>
      <c r="AD30" s="0"/>
      <c r="AE30" s="0"/>
      <c r="AF30" s="0"/>
      <c r="AG30" s="0"/>
      <c r="AH30" s="0"/>
      <c r="AI30" s="0"/>
      <c r="AJ30" s="0"/>
    </row>
    <row r="31" s="3" customFormat="true" ht="16.15" hidden="false" customHeight="false" outlineLevel="0" collapsed="false">
      <c r="A31" s="33" t="s">
        <v>87</v>
      </c>
      <c r="B31" s="34"/>
      <c r="C31" s="35"/>
      <c r="D31" s="35"/>
      <c r="E31" s="0"/>
      <c r="F31" s="35"/>
      <c r="G31" s="4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AB31" s="0"/>
      <c r="AC31" s="0"/>
      <c r="AD31" s="0"/>
      <c r="AE31" s="0"/>
      <c r="AF31" s="0"/>
      <c r="AG31" s="0"/>
      <c r="AH31" s="0"/>
      <c r="AI31" s="0"/>
      <c r="AJ31" s="0"/>
    </row>
    <row r="32" s="3" customFormat="true" ht="12.8" hidden="false" customHeight="false" outlineLevel="0" collapsed="false">
      <c r="A32" s="21" t="s">
        <v>88</v>
      </c>
      <c r="B32" s="21" t="s">
        <v>42</v>
      </c>
      <c r="C32" s="11" t="n">
        <f aca="false">C26-C27</f>
        <v>92.14</v>
      </c>
      <c r="D32" s="11" t="n">
        <f aca="false">D26-D27</f>
        <v>99.3</v>
      </c>
      <c r="E32" s="0"/>
      <c r="F32" s="11" t="n">
        <f aca="false">F26-F27</f>
        <v>70.3</v>
      </c>
      <c r="G32" s="11" t="n">
        <f aca="false">G26-G27</f>
        <v>108.3</v>
      </c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AB32" s="0"/>
      <c r="AC32" s="0"/>
      <c r="AD32" s="0"/>
      <c r="AE32" s="0"/>
      <c r="AF32" s="0"/>
      <c r="AG32" s="0"/>
      <c r="AH32" s="0"/>
      <c r="AI32" s="0"/>
      <c r="AJ32" s="0"/>
    </row>
    <row r="33" customFormat="false" ht="12.8" hidden="false" customHeight="false" outlineLevel="0" collapsed="false">
      <c r="A33" s="16" t="s">
        <v>89</v>
      </c>
      <c r="B33" s="16" t="s">
        <v>42</v>
      </c>
      <c r="C33" s="10" t="n">
        <f aca="false">C26-C28</f>
        <v>95.64</v>
      </c>
      <c r="D33" s="10" t="n">
        <f aca="false">D26-D28</f>
        <v>92.3</v>
      </c>
      <c r="F33" s="10" t="n">
        <f aca="false">F26-F28</f>
        <v>67.3</v>
      </c>
      <c r="G33" s="10" t="n">
        <f aca="false">G26-G28</f>
        <v>120.3</v>
      </c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2.8" hidden="false" customHeight="false" outlineLevel="0" collapsed="false">
      <c r="A34" s="36" t="s">
        <v>90</v>
      </c>
      <c r="B34" s="36" t="s">
        <v>42</v>
      </c>
      <c r="C34" s="10" t="n">
        <f aca="false">C26-C25</f>
        <v>25.64</v>
      </c>
      <c r="D34" s="10" t="n">
        <f aca="false">D26-D25</f>
        <v>29.4</v>
      </c>
      <c r="F34" s="10" t="n">
        <f aca="false">F26-F25</f>
        <v>29.4</v>
      </c>
      <c r="G34" s="10" t="n">
        <f aca="false">G26-G25</f>
        <v>29.2</v>
      </c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2.8" hidden="false" customHeight="false" outlineLevel="0" collapsed="false">
      <c r="A35" s="36" t="s">
        <v>90</v>
      </c>
      <c r="B35" s="36" t="s">
        <v>39</v>
      </c>
      <c r="C35" s="37" t="n">
        <f aca="false">10^(C34/20)</f>
        <v>19.1425592502109</v>
      </c>
      <c r="D35" s="37" t="n">
        <f aca="false">10^(D34/20)</f>
        <v>29.5120922666639</v>
      </c>
      <c r="F35" s="37" t="n">
        <f aca="false">10^(F34/20)</f>
        <v>29.5120922666639</v>
      </c>
      <c r="G35" s="37" t="n">
        <f aca="false">10^(G34/20)</f>
        <v>28.8403150312661</v>
      </c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2.8" hidden="false" customHeight="false" outlineLevel="0" collapsed="false">
      <c r="A36" s="36" t="s">
        <v>91</v>
      </c>
      <c r="B36" s="36" t="s">
        <v>92</v>
      </c>
      <c r="C36" s="37" t="n">
        <f aca="false">10^(C26/20)</f>
        <v>10.7646521362984</v>
      </c>
      <c r="D36" s="37" t="n">
        <f aca="false">10^(D26/20)</f>
        <v>10.3514216667934</v>
      </c>
      <c r="F36" s="37" t="n">
        <f aca="false">10^(F26/20)</f>
        <v>10.3514216667934</v>
      </c>
      <c r="G36" s="37" t="n">
        <f aca="false">10^(G26/20)</f>
        <v>10.3514216667934</v>
      </c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2.8" hidden="false" customHeight="false" outlineLevel="0" collapsed="false">
      <c r="A37" s="38" t="s">
        <v>93</v>
      </c>
      <c r="B37" s="38" t="s">
        <v>94</v>
      </c>
      <c r="C37" s="39" t="n">
        <f aca="false">C36^2/C18</f>
        <v>11.5877735615513</v>
      </c>
      <c r="D37" s="39" t="n">
        <f aca="false">D36^2/D18</f>
        <v>10.7151930523761</v>
      </c>
      <c r="F37" s="39" t="n">
        <f aca="false">F36^2/F18</f>
        <v>10.7151930523761</v>
      </c>
      <c r="G37" s="39" t="n">
        <f aca="false">G36^2/G18</f>
        <v>10.7151930523761</v>
      </c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2.8" hidden="false" customHeight="false" outlineLevel="0" collapsed="false">
      <c r="A38" s="34"/>
      <c r="B38" s="34"/>
      <c r="C38" s="35"/>
      <c r="D38" s="35"/>
      <c r="F38" s="35"/>
      <c r="H38" s="0"/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6.15" hidden="false" customHeight="false" outlineLevel="0" collapsed="false">
      <c r="A39" s="6" t="s">
        <v>95</v>
      </c>
      <c r="B39" s="0"/>
      <c r="C39" s="7"/>
      <c r="H39" s="0"/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s="26" customFormat="true" ht="13.2" hidden="false" customHeight="false" outlineLevel="0" collapsed="false">
      <c r="A40" s="24" t="s">
        <v>77</v>
      </c>
      <c r="B40" s="24"/>
      <c r="C40" s="25"/>
      <c r="D40" s="25"/>
      <c r="E40" s="0"/>
      <c r="F40" s="25" t="s">
        <v>96</v>
      </c>
      <c r="G40" s="25" t="s">
        <v>96</v>
      </c>
    </row>
    <row r="41" customFormat="false" ht="12.8" hidden="false" customHeight="false" outlineLevel="0" collapsed="false">
      <c r="A41" s="36" t="s">
        <v>97</v>
      </c>
      <c r="B41" s="36" t="s">
        <v>42</v>
      </c>
      <c r="C41" s="10"/>
      <c r="D41" s="10"/>
      <c r="F41" s="10" t="n">
        <v>9.76</v>
      </c>
      <c r="G41" s="10" t="n">
        <v>9.72</v>
      </c>
      <c r="H41" s="0"/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2.8" hidden="false" customHeight="false" outlineLevel="0" collapsed="false">
      <c r="A42" s="36" t="s">
        <v>98</v>
      </c>
      <c r="B42" s="36" t="s">
        <v>42</v>
      </c>
      <c r="C42" s="10"/>
      <c r="D42" s="10"/>
      <c r="F42" s="10" t="n">
        <v>10.4</v>
      </c>
      <c r="G42" s="10" t="n">
        <v>10.29</v>
      </c>
      <c r="H42" s="0"/>
      <c r="I42" s="0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2.8" hidden="false" customHeight="false" outlineLevel="0" collapsed="false">
      <c r="A43" s="36" t="s">
        <v>99</v>
      </c>
      <c r="B43" s="36" t="s">
        <v>42</v>
      </c>
      <c r="C43" s="10"/>
      <c r="D43" s="10"/>
      <c r="F43" s="10" t="n">
        <v>10.77</v>
      </c>
      <c r="G43" s="10" t="n">
        <v>9.52</v>
      </c>
      <c r="H43" s="0"/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2.8" hidden="false" customHeight="false" outlineLevel="0" collapsed="false">
      <c r="A44" s="36" t="s">
        <v>100</v>
      </c>
      <c r="B44" s="36" t="s">
        <v>42</v>
      </c>
      <c r="C44" s="10"/>
      <c r="D44" s="10"/>
      <c r="F44" s="10" t="n">
        <v>-30.84</v>
      </c>
      <c r="G44" s="10" t="n">
        <v>-48.19</v>
      </c>
      <c r="H44" s="0"/>
      <c r="I44" s="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2.8" hidden="false" customHeight="false" outlineLevel="0" collapsed="false">
      <c r="A45" s="36" t="s">
        <v>101</v>
      </c>
      <c r="B45" s="36" t="s">
        <v>42</v>
      </c>
      <c r="C45" s="10"/>
      <c r="D45" s="10"/>
      <c r="F45" s="10" t="n">
        <v>-25.91</v>
      </c>
      <c r="G45" s="10" t="n">
        <v>-51.98</v>
      </c>
      <c r="H45" s="0"/>
      <c r="I45" s="0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2.8" hidden="false" customHeight="false" outlineLevel="0" collapsed="false">
      <c r="A46" s="36" t="s">
        <v>102</v>
      </c>
      <c r="B46" s="36" t="s">
        <v>42</v>
      </c>
      <c r="C46" s="10"/>
      <c r="D46" s="10"/>
      <c r="F46" s="10" t="n">
        <v>-1.5</v>
      </c>
      <c r="G46" s="10" t="n">
        <v>-19.28</v>
      </c>
      <c r="H46" s="0"/>
      <c r="I46" s="0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2.8" hidden="false" customHeight="false" outlineLevel="0" collapsed="false">
      <c r="A47" s="36" t="s">
        <v>103</v>
      </c>
      <c r="B47" s="36" t="s">
        <v>68</v>
      </c>
      <c r="C47" s="10"/>
      <c r="D47" s="40"/>
      <c r="F47" s="40" t="n">
        <f aca="false">10/(1+10^((F41-F44)/20))</f>
        <v>0.0924625196385471</v>
      </c>
      <c r="G47" s="40" t="n">
        <f aca="false">10/(1+10^((G41-G44)/20))</f>
        <v>0.0127042172569208</v>
      </c>
      <c r="H47" s="0"/>
      <c r="I47" s="0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2.8" hidden="false" customHeight="false" outlineLevel="0" collapsed="false">
      <c r="A48" s="36" t="s">
        <v>104</v>
      </c>
      <c r="B48" s="36" t="s">
        <v>68</v>
      </c>
      <c r="C48" s="10"/>
      <c r="D48" s="40"/>
      <c r="F48" s="40" t="n">
        <f aca="false">10/(1+10^((F42-F45)/20))</f>
        <v>0.150628967066958</v>
      </c>
      <c r="G48" s="40" t="n">
        <f aca="false">10/(1+10^((G42-G45)/20))</f>
        <v>0.00769423975243253</v>
      </c>
      <c r="H48" s="0"/>
      <c r="I48" s="0"/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2.8" hidden="false" customHeight="false" outlineLevel="0" collapsed="false">
      <c r="A49" s="38" t="s">
        <v>105</v>
      </c>
      <c r="B49" s="38" t="s">
        <v>68</v>
      </c>
      <c r="C49" s="12"/>
      <c r="D49" s="41"/>
      <c r="F49" s="41" t="n">
        <f aca="false">10/(1+10^((F43-F46)/20))</f>
        <v>1.95818630013138</v>
      </c>
      <c r="G49" s="41" t="n">
        <f aca="false">10/(1+10^((G43-G46)/20))</f>
        <v>0.350357348319863</v>
      </c>
      <c r="H49" s="0"/>
      <c r="I49" s="0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2.8" hidden="false" customHeight="false" outlineLevel="0" collapsed="false">
      <c r="A50" s="0"/>
      <c r="B50" s="0"/>
      <c r="C50" s="7"/>
      <c r="D50" s="0"/>
      <c r="F50" s="0"/>
      <c r="G50" s="0"/>
      <c r="H50" s="0"/>
      <c r="I50" s="0"/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2.8" hidden="false" customHeight="false" outlineLevel="0" collapsed="false">
      <c r="A51" s="0"/>
      <c r="B51" s="0"/>
      <c r="C51" s="7"/>
      <c r="D51" s="0"/>
      <c r="F51" s="0"/>
      <c r="G51" s="0"/>
      <c r="H51" s="0"/>
      <c r="I51" s="0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s="42" customFormat="true" ht="16.15" hidden="false" customHeight="false" outlineLevel="0" collapsed="false">
      <c r="A52" s="6" t="s">
        <v>106</v>
      </c>
      <c r="C52" s="43"/>
      <c r="D52" s="43"/>
      <c r="E52" s="0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4"/>
      <c r="V52" s="44"/>
      <c r="W52" s="44"/>
      <c r="X52" s="44"/>
      <c r="Y52" s="44"/>
      <c r="Z52" s="44"/>
      <c r="AA52" s="44"/>
      <c r="AB52" s="44"/>
      <c r="AD52" s="44"/>
      <c r="AE52" s="43"/>
      <c r="AF52" s="43"/>
    </row>
    <row r="53" s="26" customFormat="true" ht="37.3" hidden="false" customHeight="false" outlineLevel="0" collapsed="false">
      <c r="A53" s="26" t="s">
        <v>77</v>
      </c>
      <c r="C53" s="45"/>
      <c r="D53" s="46" t="s">
        <v>107</v>
      </c>
      <c r="E53" s="0"/>
      <c r="F53" s="46" t="s">
        <v>107</v>
      </c>
      <c r="G53" s="46" t="s">
        <v>107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7"/>
      <c r="V53" s="47"/>
      <c r="W53" s="47"/>
      <c r="X53" s="47"/>
      <c r="Y53" s="47"/>
      <c r="Z53" s="47"/>
      <c r="AA53" s="47"/>
      <c r="AB53" s="47"/>
      <c r="AD53" s="47"/>
      <c r="AE53" s="46"/>
      <c r="AF53" s="46"/>
    </row>
    <row r="54" customFormat="false" ht="12.8" hidden="false" customHeight="false" outlineLevel="0" collapsed="false">
      <c r="A54" s="8" t="s">
        <v>108</v>
      </c>
      <c r="B54" s="8" t="s">
        <v>80</v>
      </c>
      <c r="C54" s="11"/>
      <c r="D54" s="11"/>
      <c r="F54" s="11" t="n">
        <v>-79.5</v>
      </c>
      <c r="G54" s="11" t="n">
        <v>-90</v>
      </c>
    </row>
    <row r="55" customFormat="false" ht="12.8" hidden="false" customHeight="false" outlineLevel="0" collapsed="false">
      <c r="A55" s="36" t="s">
        <v>108</v>
      </c>
      <c r="B55" s="36" t="s">
        <v>109</v>
      </c>
      <c r="C55" s="10"/>
      <c r="D55" s="10"/>
      <c r="F55" s="48" t="n">
        <f aca="false">1000000*10^(F54/20)</f>
        <v>105.925372517729</v>
      </c>
      <c r="G55" s="48" t="n">
        <f aca="false">1000000*10^(G54/20)</f>
        <v>31.6227766016838</v>
      </c>
    </row>
    <row r="56" customFormat="false" ht="12.8" hidden="false" customHeight="false" outlineLevel="0" collapsed="false">
      <c r="A56" s="36" t="s">
        <v>110</v>
      </c>
      <c r="B56" s="36" t="s">
        <v>42</v>
      </c>
      <c r="C56" s="10"/>
      <c r="D56" s="10"/>
      <c r="F56" s="10" t="n">
        <f aca="false">F54-F34</f>
        <v>-108.9</v>
      </c>
      <c r="G56" s="10" t="n">
        <f aca="false">G54-G34</f>
        <v>-119.2</v>
      </c>
    </row>
    <row r="57" customFormat="false" ht="12.8" hidden="false" customHeight="false" outlineLevel="0" collapsed="false">
      <c r="A57" s="38" t="s">
        <v>110</v>
      </c>
      <c r="B57" s="19" t="s">
        <v>109</v>
      </c>
      <c r="C57" s="12"/>
      <c r="D57" s="12"/>
      <c r="F57" s="49" t="n">
        <f aca="false">1000000*10^(F56/20)</f>
        <v>3.58921934645005</v>
      </c>
      <c r="G57" s="49" t="n">
        <f aca="false">1000000*10^(G56/20)</f>
        <v>1.09647819614319</v>
      </c>
    </row>
  </sheetData>
  <printOptions headings="false" gridLines="false" gridLinesSet="true" horizontalCentered="false" verticalCentered="false"/>
  <pageMargins left="0.747916666666667" right="0.747916666666667" top="1.61527777777778" bottom="1.61527777777778" header="0.984027777777778" footer="0.984027777777778"/>
  <pageSetup paperSize="8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&amp;L4-fach-OPVs</oddHeader>
    <oddFooter>&amp;L&amp;F &amp;D&amp;CSeite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350302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2000-11-20T14:09:55Z</dcterms:created>
  <dc:creator>Heckert</dc:creator>
  <dc:language>de-DE</dc:language>
  <cp:lastModifiedBy>hjh </cp:lastModifiedBy>
  <cp:lastPrinted>2012-09-26T15:45:13Z</cp:lastPrinted>
  <dcterms:modified xsi:type="dcterms:W3CDTF">2017-08-29T09:50:41Z</dcterms:modified>
  <cp:revision>277</cp:revision>
</cp:coreProperties>
</file>