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Tabelle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<sst xmlns="http://schemas.openxmlformats.org/spreadsheetml/2006/main" count="55" uniqueCount="29">
  <si>
    <t>1. Symm Eingangsstufe</t>
  </si>
  <si>
    <t>Parameter</t>
  </si>
  <si>
    <t>OPA-Eingangsrauschen</t>
  </si>
  <si>
    <t>nV/Wurzel(Hz)</t>
  </si>
  <si>
    <t>Gegenkopplungswiderstand</t>
  </si>
  <si>
    <t>Ohm</t>
  </si>
  <si>
    <t>gemeinsamer Ableitwiderstand</t>
  </si>
  <si>
    <t>Berechnungen</t>
  </si>
  <si>
    <t>Nutzsignalverstärkung symm</t>
  </si>
  <si>
    <t>V/V</t>
  </si>
  <si>
    <t>Eingangs-Quellwiderstand</t>
  </si>
  <si>
    <t>Quellwiderstands-Rauschen</t>
  </si>
  <si>
    <t>Eingangs-Rauschen</t>
  </si>
  <si>
    <t>Rauschverstärkung</t>
  </si>
  <si>
    <t>Eigenrauschen Ausgang asymm</t>
  </si>
  <si>
    <t>Eigenrauschen Ausgang symm</t>
  </si>
  <si>
    <t>Eingangsbezogenes Rauschen, Ausgang symm</t>
  </si>
  <si>
    <t>2.Differenzverstärker</t>
  </si>
  <si>
    <t>Vorwiderstände</t>
  </si>
  <si>
    <t>Nachwiderstände</t>
  </si>
  <si>
    <t>Eingangs-Quellwiderstand asymm</t>
  </si>
  <si>
    <t>Quellwiderstands-Rauschen asymm</t>
  </si>
  <si>
    <t>Eingangs-Rauschen asymm</t>
  </si>
  <si>
    <t>Rauschverstärkung asymm</t>
  </si>
  <si>
    <t>3. AFE = 1 + 2</t>
  </si>
  <si>
    <t>Gesamtrauschen Ausgang symm</t>
  </si>
  <si>
    <t>Gesamtrauschen Ausgang symm, BW=20kHz, unbewertet</t>
  </si>
  <si>
    <t>uVeff</t>
  </si>
  <si>
    <t>Eingangsbezogenes Rauschen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</si>
</sst>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48.5357142857143"/>
    <col collapsed="false" hidden="false" max="7" min="2" style="0" width="11.5204081632653"/>
    <col collapsed="false" hidden="false" max="8" min="8" style="0" width="13.1020408163265"/>
    <col collapsed="false" hidden="false" max="1025" min="9" style="0" width="11.5204081632653"/>
  </cols>
  <sheetData>
    <row r="1" customFormat="false" ht="12.8" hidden="false" customHeight="false" outlineLevel="0" collapsed="false">
      <c r="A1" s="1" t="s">
        <v>0</v>
      </c>
    </row>
    <row r="2" customFormat="false" ht="12.8" hidden="false" customHeight="false" outlineLevel="0" collapsed="false">
      <c r="A2" s="0" t="s">
        <v>1</v>
      </c>
    </row>
    <row r="3" customFormat="false" ht="12.8" hidden="false" customHeight="false" outlineLevel="0" collapsed="false">
      <c r="A3" s="2" t="s">
        <v>2</v>
      </c>
      <c r="B3" s="2" t="n">
        <v>6.5</v>
      </c>
      <c r="C3" s="2" t="n">
        <v>6.5</v>
      </c>
      <c r="D3" s="2" t="n">
        <v>6.5</v>
      </c>
      <c r="E3" s="2" t="n">
        <v>6.5</v>
      </c>
      <c r="F3" s="2" t="n">
        <v>4.5</v>
      </c>
      <c r="G3" s="2" t="n">
        <v>4.5</v>
      </c>
      <c r="H3" s="2" t="s">
        <v>3</v>
      </c>
    </row>
    <row r="4" customFormat="false" ht="12.8" hidden="false" customHeight="false" outlineLevel="0" collapsed="false">
      <c r="A4" s="3" t="s">
        <v>4</v>
      </c>
      <c r="B4" s="3" t="n">
        <v>10000</v>
      </c>
      <c r="C4" s="3" t="n">
        <v>10000</v>
      </c>
      <c r="D4" s="3" t="n">
        <v>4700</v>
      </c>
      <c r="E4" s="3" t="n">
        <v>2200</v>
      </c>
      <c r="F4" s="3" t="n">
        <v>2200</v>
      </c>
      <c r="G4" s="3" t="n">
        <v>1000</v>
      </c>
      <c r="H4" s="3" t="s">
        <v>5</v>
      </c>
    </row>
    <row r="5" customFormat="false" ht="12.8" hidden="false" customHeight="false" outlineLevel="0" collapsed="false">
      <c r="A5" s="4" t="s">
        <v>6</v>
      </c>
      <c r="B5" s="4" t="n">
        <v>4400</v>
      </c>
      <c r="C5" s="4" t="n">
        <v>4400</v>
      </c>
      <c r="D5" s="4" t="n">
        <v>2200</v>
      </c>
      <c r="E5" s="4" t="n">
        <v>1000</v>
      </c>
      <c r="F5" s="4" t="n">
        <v>1000</v>
      </c>
      <c r="G5" s="4" t="n">
        <v>400</v>
      </c>
      <c r="H5" s="4" t="s">
        <v>5</v>
      </c>
    </row>
    <row r="6" customFormat="false" ht="12.8" hidden="false" customHeight="false" outlineLevel="0" collapsed="false">
      <c r="A6" s="0" t="s">
        <v>7</v>
      </c>
      <c r="B6" s="5"/>
      <c r="C6" s="5"/>
      <c r="D6" s="5"/>
      <c r="E6" s="5"/>
      <c r="F6" s="5"/>
      <c r="G6" s="5"/>
    </row>
    <row r="7" customFormat="false" ht="12.8" hidden="false" customHeight="false" outlineLevel="0" collapsed="false">
      <c r="A7" s="6" t="s">
        <v>8</v>
      </c>
      <c r="B7" s="6" t="n">
        <f aca="false">1+2*B4/B5</f>
        <v>5.54545454545455</v>
      </c>
      <c r="C7" s="6" t="n">
        <f aca="false">1+2*C4/C5</f>
        <v>5.54545454545455</v>
      </c>
      <c r="D7" s="6" t="n">
        <f aca="false">1+2*D4/D5</f>
        <v>5.27272727272727</v>
      </c>
      <c r="E7" s="6" t="n">
        <f aca="false">1+2*E4/E5</f>
        <v>5.4</v>
      </c>
      <c r="F7" s="6" t="n">
        <f aca="false">1+2*F4/F5</f>
        <v>5.4</v>
      </c>
      <c r="G7" s="6" t="n">
        <f aca="false">1+2*G4/G5</f>
        <v>6</v>
      </c>
      <c r="H7" s="6" t="s">
        <v>9</v>
      </c>
    </row>
    <row r="8" customFormat="false" ht="12.8" hidden="false" customHeight="false" outlineLevel="0" collapsed="false">
      <c r="A8" s="7" t="s">
        <v>10</v>
      </c>
      <c r="B8" s="7" t="n">
        <f aca="false">B4*B5/(B4+B5)</f>
        <v>3055.55555555556</v>
      </c>
      <c r="C8" s="7" t="n">
        <f aca="false">C4*C5/(C4+C5)</f>
        <v>3055.55555555556</v>
      </c>
      <c r="D8" s="7" t="n">
        <f aca="false">D4*D5/(D4+D5)</f>
        <v>1498.55072463768</v>
      </c>
      <c r="E8" s="7" t="n">
        <f aca="false">E4*E5/(E4+E5)</f>
        <v>687.5</v>
      </c>
      <c r="F8" s="7" t="n">
        <f aca="false">F4*F5/(F4+F5)</f>
        <v>687.5</v>
      </c>
      <c r="G8" s="7" t="n">
        <f aca="false">G4*G5/(G4+G5)</f>
        <v>285.714285714286</v>
      </c>
      <c r="H8" s="7" t="s">
        <v>5</v>
      </c>
    </row>
    <row r="9" customFormat="false" ht="12.8" hidden="false" customHeight="false" outlineLevel="0" collapsed="false">
      <c r="A9" s="7" t="s">
        <v>11</v>
      </c>
      <c r="B9" s="7" t="n">
        <f aca="false">1.1*SQRT(B8/100)</f>
        <v>6.08047878231823</v>
      </c>
      <c r="C9" s="7" t="n">
        <f aca="false">1.1*SQRT(C8/100)</f>
        <v>6.08047878231823</v>
      </c>
      <c r="D9" s="7" t="n">
        <f aca="false">1.1*SQRT(D8/100)</f>
        <v>4.25822307636835</v>
      </c>
      <c r="E9" s="7" t="n">
        <f aca="false">1.1*SQRT(E8/100)</f>
        <v>2.88422433246792</v>
      </c>
      <c r="F9" s="7" t="n">
        <f aca="false">1.1*SQRT(F8/100)</f>
        <v>2.88422433246792</v>
      </c>
      <c r="G9" s="7" t="n">
        <f aca="false">1.1*SQRT(G8/100)</f>
        <v>1.85933936040274</v>
      </c>
      <c r="H9" s="7" t="s">
        <v>3</v>
      </c>
    </row>
    <row r="10" customFormat="false" ht="12.8" hidden="false" customHeight="false" outlineLevel="0" collapsed="false">
      <c r="A10" s="7" t="s">
        <v>12</v>
      </c>
      <c r="B10" s="7" t="n">
        <f aca="false">SQRT(B3^2 + B9^2)</f>
        <v>8.90068661521246</v>
      </c>
      <c r="C10" s="7" t="n">
        <f aca="false">SQRT(C3^2 + C9^2)</f>
        <v>8.90068661521246</v>
      </c>
      <c r="D10" s="7" t="n">
        <f aca="false">SQRT(D3^2 + D9^2)</f>
        <v>7.77061540472284</v>
      </c>
      <c r="E10" s="7" t="n">
        <f aca="false">SQRT(E3^2 + E9^2)</f>
        <v>7.11117078968014</v>
      </c>
      <c r="F10" s="7" t="n">
        <f aca="false">SQRT(F3^2 + F9^2)</f>
        <v>5.34497427496148</v>
      </c>
      <c r="G10" s="7" t="n">
        <f aca="false">SQRT(G3^2 + G9^2)</f>
        <v>4.86899813690074</v>
      </c>
      <c r="H10" s="7" t="s">
        <v>3</v>
      </c>
    </row>
    <row r="11" customFormat="false" ht="12.8" hidden="false" customHeight="false" outlineLevel="0" collapsed="false">
      <c r="A11" s="7" t="s">
        <v>13</v>
      </c>
      <c r="B11" s="7" t="n">
        <f aca="false">1+B4/B5</f>
        <v>3.27272727272727</v>
      </c>
      <c r="C11" s="7" t="n">
        <f aca="false">1+C4/C5</f>
        <v>3.27272727272727</v>
      </c>
      <c r="D11" s="7" t="n">
        <f aca="false">1+D4/D5</f>
        <v>3.13636363636364</v>
      </c>
      <c r="E11" s="7" t="n">
        <f aca="false">1+E4/E5</f>
        <v>3.2</v>
      </c>
      <c r="F11" s="7" t="n">
        <f aca="false">1+F4/F5</f>
        <v>3.2</v>
      </c>
      <c r="G11" s="7" t="n">
        <f aca="false">1+G4/G5</f>
        <v>3.5</v>
      </c>
      <c r="H11" s="7" t="s">
        <v>9</v>
      </c>
    </row>
    <row r="12" customFormat="false" ht="12.8" hidden="false" customHeight="false" outlineLevel="0" collapsed="false">
      <c r="A12" s="7" t="s">
        <v>14</v>
      </c>
      <c r="B12" s="7" t="n">
        <f aca="false">B10*B11</f>
        <v>29.1295198316044</v>
      </c>
      <c r="C12" s="7" t="n">
        <f aca="false">C10*C11</f>
        <v>29.1295198316044</v>
      </c>
      <c r="D12" s="7" t="n">
        <f aca="false">D10*D11</f>
        <v>24.3714755875398</v>
      </c>
      <c r="E12" s="7" t="n">
        <f aca="false">E10*E11</f>
        <v>22.7557465269764</v>
      </c>
      <c r="F12" s="7" t="n">
        <f aca="false">F10*F11</f>
        <v>17.1039176798767</v>
      </c>
      <c r="G12" s="7" t="n">
        <f aca="false">G10*G11</f>
        <v>17.0414934791526</v>
      </c>
      <c r="H12" s="7" t="s">
        <v>3</v>
      </c>
    </row>
    <row r="13" customFormat="false" ht="12.8" hidden="false" customHeight="false" outlineLevel="0" collapsed="false">
      <c r="A13" s="7" t="s">
        <v>15</v>
      </c>
      <c r="B13" s="7" t="n">
        <f aca="false">B12*SQRT(2)</f>
        <v>41.195362011271</v>
      </c>
      <c r="C13" s="7" t="n">
        <f aca="false">C12*SQRT(2)</f>
        <v>41.195362011271</v>
      </c>
      <c r="D13" s="7" t="n">
        <f aca="false">D12*SQRT(2)</f>
        <v>34.4664713109436</v>
      </c>
      <c r="E13" s="7" t="n">
        <f aca="false">E12*SQRT(2)</f>
        <v>32.1814853603745</v>
      </c>
      <c r="F13" s="7" t="n">
        <f aca="false">F12*SQRT(2)</f>
        <v>24.1885923525946</v>
      </c>
      <c r="G13" s="7" t="n">
        <f aca="false">G12*SQRT(2)</f>
        <v>24.1003112013102</v>
      </c>
      <c r="H13" s="7" t="s">
        <v>3</v>
      </c>
    </row>
    <row r="14" customFormat="false" ht="12.8" hidden="false" customHeight="false" outlineLevel="0" collapsed="false">
      <c r="A14" s="8" t="s">
        <v>16</v>
      </c>
      <c r="B14" s="9" t="n">
        <f aca="false">B13/B7</f>
        <v>7.42867183809805</v>
      </c>
      <c r="C14" s="9" t="n">
        <f aca="false">C13/C7</f>
        <v>7.42867183809805</v>
      </c>
      <c r="D14" s="9" t="n">
        <f aca="false">D13/D7</f>
        <v>6.53674455897207</v>
      </c>
      <c r="E14" s="9" t="n">
        <f aca="false">E13/E7</f>
        <v>5.95953432599528</v>
      </c>
      <c r="F14" s="9" t="n">
        <f aca="false">F13/F7</f>
        <v>4.47936895418419</v>
      </c>
      <c r="G14" s="9" t="n">
        <f aca="false">G13/G7</f>
        <v>4.01671853355171</v>
      </c>
      <c r="H14" s="8" t="s">
        <v>3</v>
      </c>
    </row>
    <row r="15" customFormat="false" ht="12.8" hidden="false" customHeight="false" outlineLevel="0" collapsed="false">
      <c r="B15" s="5"/>
      <c r="C15" s="5"/>
      <c r="D15" s="5"/>
      <c r="E15" s="5"/>
      <c r="F15" s="5"/>
      <c r="G15" s="5"/>
    </row>
    <row r="16" customFormat="false" ht="12.8" hidden="false" customHeight="false" outlineLevel="0" collapsed="false">
      <c r="A16" s="1" t="s">
        <v>17</v>
      </c>
      <c r="B16" s="5"/>
      <c r="C16" s="5"/>
      <c r="D16" s="5"/>
      <c r="E16" s="5"/>
      <c r="F16" s="5"/>
      <c r="G16" s="5"/>
    </row>
    <row r="17" customFormat="false" ht="12.8" hidden="false" customHeight="false" outlineLevel="0" collapsed="false">
      <c r="A17" s="0" t="s">
        <v>1</v>
      </c>
      <c r="B17" s="5"/>
      <c r="C17" s="5"/>
      <c r="D17" s="5"/>
      <c r="E17" s="5"/>
      <c r="F17" s="5"/>
      <c r="G17" s="5"/>
    </row>
    <row r="18" customFormat="false" ht="12.8" hidden="false" customHeight="false" outlineLevel="0" collapsed="false">
      <c r="A18" s="2" t="s">
        <v>18</v>
      </c>
      <c r="B18" s="6" t="n">
        <v>10000</v>
      </c>
      <c r="C18" s="6" t="n">
        <v>2200</v>
      </c>
      <c r="D18" s="6" t="n">
        <v>2200</v>
      </c>
      <c r="E18" s="6" t="n">
        <v>2200</v>
      </c>
      <c r="F18" s="6" t="n">
        <v>2200</v>
      </c>
      <c r="G18" s="6" t="n">
        <v>2200</v>
      </c>
      <c r="H18" s="2" t="s">
        <v>5</v>
      </c>
    </row>
    <row r="19" customFormat="false" ht="12.8" hidden="false" customHeight="false" outlineLevel="0" collapsed="false">
      <c r="A19" s="4" t="s">
        <v>19</v>
      </c>
      <c r="B19" s="8" t="n">
        <v>10000</v>
      </c>
      <c r="C19" s="8" t="n">
        <v>2200</v>
      </c>
      <c r="D19" s="8" t="n">
        <v>2200</v>
      </c>
      <c r="E19" s="8" t="n">
        <v>2200</v>
      </c>
      <c r="F19" s="8" t="n">
        <v>2200</v>
      </c>
      <c r="G19" s="8" t="n">
        <v>2200</v>
      </c>
      <c r="H19" s="4" t="s">
        <v>5</v>
      </c>
    </row>
    <row r="20" customFormat="false" ht="12.8" hidden="false" customHeight="false" outlineLevel="0" collapsed="false">
      <c r="A20" s="0" t="s">
        <v>7</v>
      </c>
      <c r="B20" s="5"/>
      <c r="C20" s="5"/>
      <c r="D20" s="5"/>
      <c r="E20" s="5"/>
      <c r="F20" s="5"/>
      <c r="G20" s="5"/>
    </row>
    <row r="21" customFormat="false" ht="12.8" hidden="false" customHeight="false" outlineLevel="0" collapsed="false">
      <c r="A21" s="2" t="s">
        <v>8</v>
      </c>
      <c r="B21" s="6" t="n">
        <f aca="false">2*B19/B18</f>
        <v>2</v>
      </c>
      <c r="C21" s="6" t="n">
        <f aca="false">2*C19/C18</f>
        <v>2</v>
      </c>
      <c r="D21" s="6" t="n">
        <f aca="false">2*D19/D18</f>
        <v>2</v>
      </c>
      <c r="E21" s="6" t="n">
        <f aca="false">2*E19/E18</f>
        <v>2</v>
      </c>
      <c r="F21" s="6" t="n">
        <f aca="false">2*F19/F18</f>
        <v>2</v>
      </c>
      <c r="G21" s="6" t="n">
        <f aca="false">2*G19/G18</f>
        <v>2</v>
      </c>
      <c r="H21" s="2" t="s">
        <v>9</v>
      </c>
    </row>
    <row r="22" customFormat="false" ht="12.8" hidden="false" customHeight="false" outlineLevel="0" collapsed="false">
      <c r="A22" s="3" t="s">
        <v>20</v>
      </c>
      <c r="B22" s="7" t="n">
        <f aca="false">2*(B18*B19)/(B18+B19)</f>
        <v>10000</v>
      </c>
      <c r="C22" s="7" t="n">
        <f aca="false">2*(C18*C19)/(C18+C19)</f>
        <v>2200</v>
      </c>
      <c r="D22" s="7" t="n">
        <f aca="false">2*(D18*D19)/(D18+D19)</f>
        <v>2200</v>
      </c>
      <c r="E22" s="7" t="n">
        <f aca="false">2*(E18*E19)/(E18+E19)</f>
        <v>2200</v>
      </c>
      <c r="F22" s="7" t="n">
        <f aca="false">2*(F18*F19)/(F18+F19)</f>
        <v>2200</v>
      </c>
      <c r="G22" s="7" t="n">
        <f aca="false">2*(G18*G19)/(G18+G19)</f>
        <v>2200</v>
      </c>
      <c r="H22" s="3" t="s">
        <v>5</v>
      </c>
    </row>
    <row r="23" customFormat="false" ht="12.8" hidden="false" customHeight="false" outlineLevel="0" collapsed="false">
      <c r="A23" s="3" t="s">
        <v>21</v>
      </c>
      <c r="B23" s="7" t="n">
        <f aca="false">1.1*SQRT(B22/100)</f>
        <v>11</v>
      </c>
      <c r="C23" s="7" t="n">
        <f aca="false">1.1*SQRT(C22/100)</f>
        <v>5.15945733580577</v>
      </c>
      <c r="D23" s="7" t="n">
        <f aca="false">1.1*SQRT(D22/100)</f>
        <v>5.15945733580577</v>
      </c>
      <c r="E23" s="7" t="n">
        <f aca="false">1.1*SQRT(E22/100)</f>
        <v>5.15945733580577</v>
      </c>
      <c r="F23" s="7" t="n">
        <f aca="false">1.1*SQRT(F22/100)</f>
        <v>5.15945733580577</v>
      </c>
      <c r="G23" s="7" t="n">
        <f aca="false">1.1*SQRT(G22/100)</f>
        <v>5.15945733580577</v>
      </c>
      <c r="H23" s="3" t="s">
        <v>3</v>
      </c>
    </row>
    <row r="24" customFormat="false" ht="12.8" hidden="false" customHeight="false" outlineLevel="0" collapsed="false">
      <c r="A24" s="3" t="s">
        <v>22</v>
      </c>
      <c r="B24" s="7" t="n">
        <f aca="false">SQRT(B3^2 + B23^2)</f>
        <v>12.7769323391806</v>
      </c>
      <c r="C24" s="7" t="n">
        <f aca="false">SQRT(C3^2 + C23^2)</f>
        <v>8.29879509326505</v>
      </c>
      <c r="D24" s="7" t="n">
        <f aca="false">SQRT(D3^2 + D23^2)</f>
        <v>8.29879509326505</v>
      </c>
      <c r="E24" s="7" t="n">
        <f aca="false">SQRT(E3^2 + E23^2)</f>
        <v>8.29879509326505</v>
      </c>
      <c r="F24" s="7" t="n">
        <f aca="false">SQRT(F3^2 + F23^2)</f>
        <v>6.8461668107051</v>
      </c>
      <c r="G24" s="7" t="n">
        <f aca="false">SQRT(G3^2 + G23^2)</f>
        <v>6.8461668107051</v>
      </c>
      <c r="H24" s="3" t="s">
        <v>3</v>
      </c>
    </row>
    <row r="25" customFormat="false" ht="12.8" hidden="false" customHeight="false" outlineLevel="0" collapsed="false">
      <c r="A25" s="3" t="s">
        <v>23</v>
      </c>
      <c r="B25" s="7" t="n">
        <f aca="false">1+B19/B18</f>
        <v>2</v>
      </c>
      <c r="C25" s="7" t="n">
        <f aca="false">1+C19/C18</f>
        <v>2</v>
      </c>
      <c r="D25" s="7" t="n">
        <f aca="false">1+D19/D18</f>
        <v>2</v>
      </c>
      <c r="E25" s="7" t="n">
        <f aca="false">1+E19/E18</f>
        <v>2</v>
      </c>
      <c r="F25" s="7" t="n">
        <f aca="false">1+F19/F18</f>
        <v>2</v>
      </c>
      <c r="G25" s="7" t="n">
        <f aca="false">1+G19/G18</f>
        <v>2</v>
      </c>
      <c r="H25" s="3" t="s">
        <v>9</v>
      </c>
    </row>
    <row r="26" customFormat="false" ht="12.8" hidden="false" customHeight="false" outlineLevel="0" collapsed="false">
      <c r="A26" s="3" t="s">
        <v>14</v>
      </c>
      <c r="B26" s="7" t="n">
        <f aca="false">B24*B25</f>
        <v>25.5538646783613</v>
      </c>
      <c r="C26" s="7" t="n">
        <f aca="false">C24*C25</f>
        <v>16.5975901865301</v>
      </c>
      <c r="D26" s="7" t="n">
        <f aca="false">D24*D25</f>
        <v>16.5975901865301</v>
      </c>
      <c r="E26" s="7" t="n">
        <f aca="false">E24*E25</f>
        <v>16.5975901865301</v>
      </c>
      <c r="F26" s="7" t="n">
        <f aca="false">F24*F25</f>
        <v>13.6923336214102</v>
      </c>
      <c r="G26" s="7" t="n">
        <f aca="false">G24*G25</f>
        <v>13.6923336214102</v>
      </c>
      <c r="H26" s="3" t="s">
        <v>3</v>
      </c>
    </row>
    <row r="27" customFormat="false" ht="12.8" hidden="false" customHeight="false" outlineLevel="0" collapsed="false">
      <c r="A27" s="4" t="s">
        <v>15</v>
      </c>
      <c r="B27" s="8" t="n">
        <f aca="false">B26*SQRT(2)</f>
        <v>36.1386219991853</v>
      </c>
      <c r="C27" s="8" t="n">
        <f aca="false">C26*SQRT(2)</f>
        <v>23.4725371445014</v>
      </c>
      <c r="D27" s="8" t="n">
        <f aca="false">D26*SQRT(2)</f>
        <v>23.4725371445014</v>
      </c>
      <c r="E27" s="8" t="n">
        <f aca="false">E26*SQRT(2)</f>
        <v>23.4725371445014</v>
      </c>
      <c r="F27" s="8" t="n">
        <f aca="false">F26*SQRT(2)</f>
        <v>19.3638839079354</v>
      </c>
      <c r="G27" s="8" t="n">
        <f aca="false">G26*SQRT(2)</f>
        <v>19.3638839079354</v>
      </c>
      <c r="H27" s="4" t="s">
        <v>3</v>
      </c>
    </row>
    <row r="28" customFormat="false" ht="12.8" hidden="false" customHeight="false" outlineLevel="0" collapsed="false">
      <c r="B28" s="5"/>
      <c r="C28" s="5"/>
      <c r="D28" s="5"/>
      <c r="E28" s="5"/>
      <c r="F28" s="5"/>
      <c r="G28" s="5"/>
    </row>
    <row r="29" customFormat="false" ht="12.8" hidden="false" customHeight="false" outlineLevel="0" collapsed="false">
      <c r="A29" s="1" t="s">
        <v>24</v>
      </c>
      <c r="B29" s="5"/>
      <c r="C29" s="5"/>
      <c r="D29" s="5"/>
      <c r="E29" s="5"/>
      <c r="F29" s="5"/>
      <c r="G29" s="5"/>
    </row>
    <row r="30" s="10" customFormat="true" ht="12.8" hidden="false" customHeight="false" outlineLevel="0" collapsed="false">
      <c r="A30" s="2" t="s">
        <v>8</v>
      </c>
      <c r="B30" s="6" t="n">
        <f aca="false">B21*B7</f>
        <v>11.0909090909091</v>
      </c>
      <c r="C30" s="6" t="n">
        <f aca="false">C21*C7</f>
        <v>11.0909090909091</v>
      </c>
      <c r="D30" s="6" t="n">
        <f aca="false">D21*D7</f>
        <v>10.5454545454545</v>
      </c>
      <c r="E30" s="6" t="n">
        <f aca="false">E21*E7</f>
        <v>10.8</v>
      </c>
      <c r="F30" s="6" t="n">
        <f aca="false">F21*F7</f>
        <v>10.8</v>
      </c>
      <c r="G30" s="6" t="n">
        <f aca="false">G21*G7</f>
        <v>12</v>
      </c>
      <c r="H30" s="2" t="s">
        <v>9</v>
      </c>
    </row>
    <row r="31" customFormat="false" ht="12.8" hidden="false" customHeight="false" outlineLevel="0" collapsed="false">
      <c r="A31" s="3" t="s">
        <v>25</v>
      </c>
      <c r="B31" s="7" t="n">
        <f aca="false">SQRT((B13*B21)^2+B27^2)</f>
        <v>89.9679465418583</v>
      </c>
      <c r="C31" s="7" t="n">
        <f aca="false">SQRT((C13*C21)^2+C27^2)</f>
        <v>85.6690807990764</v>
      </c>
      <c r="D31" s="7" t="n">
        <f aca="false">SQRT((D13*D21)^2+D27^2)</f>
        <v>72.8197128428312</v>
      </c>
      <c r="E31" s="7" t="n">
        <f aca="false">SQRT((E13*E21)^2+E27^2)</f>
        <v>68.5095029904611</v>
      </c>
      <c r="F31" s="7" t="n">
        <f aca="false">SQRT((F13*F21)^2+F27^2)</f>
        <v>52.1086557109277</v>
      </c>
      <c r="G31" s="7" t="n">
        <f aca="false">SQRT((G13*G21)^2+G27^2)</f>
        <v>51.9447783708815</v>
      </c>
      <c r="H31" s="3" t="s">
        <v>3</v>
      </c>
    </row>
    <row r="32" customFormat="false" ht="12.8" hidden="false" customHeight="false" outlineLevel="0" collapsed="false">
      <c r="A32" s="3" t="s">
        <v>26</v>
      </c>
      <c r="B32" s="7" t="n">
        <f aca="false">SQRT(20000)*B31/1000</f>
        <v>12.7233890178354</v>
      </c>
      <c r="C32" s="7" t="n">
        <f aca="false">SQRT(20000)*C31/1000</f>
        <v>12.115437594209</v>
      </c>
      <c r="D32" s="7" t="n">
        <f aca="false">SQRT(20000)*D31/1000</f>
        <v>10.2982625510446</v>
      </c>
      <c r="E32" s="7" t="n">
        <f aca="false">SQRT(20000)*E31/1000</f>
        <v>9.68870682805502</v>
      </c>
      <c r="F32" s="7" t="n">
        <f aca="false">SQRT(20000)*F31/1000</f>
        <v>7.36927676234242</v>
      </c>
      <c r="G32" s="7" t="n">
        <f aca="false">SQRT(20000)*G31/1000</f>
        <v>7.34610100665653</v>
      </c>
      <c r="H32" s="3" t="s">
        <v>27</v>
      </c>
    </row>
    <row r="33" customFormat="false" ht="12.8" hidden="false" customHeight="false" outlineLevel="0" collapsed="false">
      <c r="A33" s="4" t="s">
        <v>28</v>
      </c>
      <c r="B33" s="9" t="n">
        <f aca="false">B31/(B7*B21)</f>
        <v>8.11186403246264</v>
      </c>
      <c r="C33" s="9" t="n">
        <f aca="false">C31/(C7*C21)</f>
        <v>7.72426138352328</v>
      </c>
      <c r="D33" s="9" t="n">
        <f aca="false">D31/(D7*D21)</f>
        <v>6.90531759716503</v>
      </c>
      <c r="E33" s="9" t="n">
        <f aca="false">E31/(E7*E21)</f>
        <v>6.34347249911677</v>
      </c>
      <c r="F33" s="9" t="n">
        <f aca="false">F31/(F7*F21)</f>
        <v>4.8248755287896</v>
      </c>
      <c r="G33" s="9" t="n">
        <f aca="false">G31/(G7*G21)</f>
        <v>4.32873153090679</v>
      </c>
      <c r="H33" s="4" t="s"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102751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2017-01-08T23:20:38Z</dcterms:created>
  <dc:creator>hjh </dc:creator>
  <dc:language>de-AT</dc:language>
  <cp:lastModifiedBy>hjh </cp:lastModifiedBy>
  <dcterms:modified xsi:type="dcterms:W3CDTF">2017-07-27T18:09:58Z</dcterms:modified>
  <cp:revision>34</cp:revision>
</cp:coreProperties>
</file>